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<sst xmlns="http://schemas.openxmlformats.org/spreadsheetml/2006/main" count="82" uniqueCount="66">
  <si>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Abbeville</t>
  </si>
  <si>
    <t>Aiken</t>
  </si>
  <si>
    <t>Allendale</t>
  </si>
  <si>
    <t>Anderson</t>
  </si>
  <si>
    <t>Bamberg</t>
  </si>
  <si>
    <t>Barnwell</t>
  </si>
  <si>
    <t>Beaufort</t>
  </si>
  <si>
    <t>Calhoun</t>
  </si>
  <si>
    <t>Charleston</t>
  </si>
  <si>
    <t>Cherokee</t>
  </si>
  <si>
    <t>Chester</t>
  </si>
  <si>
    <t>Chesterfield</t>
  </si>
  <si>
    <t>Clarendon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</si>
  <si>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</si>
  <si>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</si>
  <si>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</si>
  <si>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</si>
  <si>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</si>
  <si>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</si>
  <si>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</si>
  <si>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</si>
  <si>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</si>
  <si>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</si>
  <si>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</si>
  <si>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</si>
  <si>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</si>
  <si>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</si>
  <si>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</si>
  <si>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</si>
  <si>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</si>
  <si>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</si>
  <si>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</si>
  <si>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</si>
  <si>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</si>
  <si>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</si>
  <si>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</si>
  <si>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</si>
  <si>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</si>
  <si>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</si>
  <si>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</si>
  <si>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</si>
  <si>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</si>
  <si>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</si>
  <si>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Marlboro</t>
  </si>
  <si>
    <t>TOTAL</t>
  </si>
  <si>
    <t>County</t>
  </si>
  <si>
    <t>Total</t>
  </si>
  <si>
    <t>Total Vote %</t>
  </si>
  <si>
    <t>Greene</t>
  </si>
  <si>
    <t>Rawl</t>
  </si>
  <si>
    <t xml:space="preserve">
Greene</t>
  </si>
  <si>
    <t xml:space="preserve">
Rawl</t>
  </si>
  <si>
    <t>Election Day</t>
  </si>
  <si>
    <t>Election Day %</t>
  </si>
  <si>
    <t>Mail-In</t>
  </si>
  <si>
    <t>In Person</t>
  </si>
  <si>
    <t>Mail-in</t>
  </si>
  <si>
    <t>Mail-in vs.</t>
  </si>
  <si>
    <t>vs. E Day</t>
  </si>
  <si>
    <t>In Person Absentee%</t>
  </si>
  <si>
    <t>Mail in Absentee %</t>
  </si>
  <si>
    <t>Unofficial</t>
  </si>
  <si>
    <t>Berkeley</t>
  </si>
  <si>
    <t>Colleton</t>
  </si>
  <si>
    <t>Absentee</t>
  </si>
  <si>
    <t>TOTAL 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</si>
</sst>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7"/>
      <color indexed="8"/>
      <name val="Calibri"/>
      <family val="2"/>
    </font>
    <font>
      <sz val="8"/>
      <color indexed="30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7"/>
      <color theme="1"/>
      <name val="Calibri"/>
      <family val="2"/>
    </font>
    <font>
      <sz val="8"/>
      <color rgb="FF0070C0"/>
      <name val="Calibri"/>
      <family val="2"/>
    </font>
    <font>
      <sz val="8"/>
      <color theme="3" tint="0.39998000860214233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0" fontId="43" fillId="0" borderId="0" xfId="0" applyNumberFormat="1" applyFont="1" applyAlignment="1">
      <alignment/>
    </xf>
    <xf numFmtId="10" fontId="43" fillId="0" borderId="0" xfId="0" applyNumberFormat="1" applyFont="1" applyFill="1" applyAlignment="1">
      <alignment/>
    </xf>
    <xf numFmtId="10" fontId="43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1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right" wrapText="1"/>
    </xf>
    <xf numFmtId="10" fontId="45" fillId="0" borderId="0" xfId="0" applyNumberFormat="1" applyFont="1" applyAlignment="1">
      <alignment horizontal="right" wrapText="1"/>
    </xf>
    <xf numFmtId="10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10" fontId="42" fillId="0" borderId="0" xfId="0" applyNumberFormat="1" applyFont="1" applyAlignment="1">
      <alignment horizontal="center"/>
    </xf>
    <xf numFmtId="10" fontId="43" fillId="7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0" fontId="43" fillId="32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0" fontId="42" fillId="0" borderId="0" xfId="0" applyNumberFormat="1" applyFont="1" applyAlignment="1">
      <alignment horizontal="center"/>
    </xf>
    <xf numFmtId="1" fontId="2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7" fillId="0" borderId="0" xfId="0" applyFont="1" applyAlignment="1">
      <alignment/>
    </xf>
    <xf numFmtId="10" fontId="48" fillId="0" borderId="0" xfId="0" applyNumberFormat="1" applyFont="1" applyAlignment="1">
      <alignment/>
    </xf>
    <xf numFmtId="10" fontId="48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Y28" sqref="Y28"/>
    </sheetView>
  </sheetViews>
  <sheetFormatPr defaultColWidth="9.140625" defaultRowHeight="15"/>
  <cols>
    <col min="1" max="1" width="9.57421875" style="2" customWidth="1"/>
    <col min="2" max="2" width="6.00390625" style="2" customWidth="1"/>
    <col min="3" max="3" width="5.140625" style="2" customWidth="1"/>
    <col min="4" max="5" width="5.00390625" style="2" customWidth="1"/>
    <col min="6" max="6" width="4.421875" style="2" customWidth="1"/>
    <col min="7" max="7" width="4.28125" style="2" customWidth="1"/>
    <col min="8" max="8" width="5.00390625" style="2" customWidth="1"/>
    <col min="9" max="9" width="6.28125" style="3" customWidth="1"/>
    <col min="10" max="10" width="6.421875" style="2" customWidth="1"/>
    <col min="11" max="11" width="6.140625" style="2" customWidth="1"/>
    <col min="12" max="12" width="6.421875" style="2" customWidth="1"/>
    <col min="13" max="13" width="4.140625" style="7" customWidth="1"/>
    <col min="14" max="14" width="4.28125" style="7" customWidth="1"/>
    <col min="15" max="16" width="4.140625" style="7" customWidth="1"/>
    <col min="17" max="17" width="7.8515625" style="3" customWidth="1"/>
    <col min="18" max="18" width="7.7109375" style="3" customWidth="1"/>
    <col min="19" max="19" width="7.57421875" style="3" customWidth="1"/>
    <col min="20" max="20" width="7.140625" style="3" customWidth="1"/>
    <col min="21" max="22" width="7.7109375" style="3" customWidth="1"/>
    <col min="23" max="16384" width="9.140625" style="2" customWidth="1"/>
  </cols>
  <sheetData>
    <row r="1" spans="1:22" s="6" customFormat="1" ht="12.75" customHeight="1">
      <c r="A1" s="1" t="s">
        <v>45</v>
      </c>
      <c r="B1" s="19" t="s">
        <v>46</v>
      </c>
      <c r="C1" s="19"/>
      <c r="D1" s="19" t="s">
        <v>52</v>
      </c>
      <c r="E1" s="19"/>
      <c r="F1" s="19" t="s">
        <v>64</v>
      </c>
      <c r="G1" s="19"/>
      <c r="H1" s="19"/>
      <c r="I1" s="20" t="s">
        <v>47</v>
      </c>
      <c r="J1" s="20"/>
      <c r="K1" s="19" t="s">
        <v>53</v>
      </c>
      <c r="L1" s="19"/>
      <c r="M1" s="19" t="s">
        <v>55</v>
      </c>
      <c r="N1" s="19"/>
      <c r="O1" s="19" t="s">
        <v>54</v>
      </c>
      <c r="P1" s="19"/>
      <c r="Q1" s="20" t="s">
        <v>59</v>
      </c>
      <c r="R1" s="20"/>
      <c r="S1" s="20" t="s">
        <v>60</v>
      </c>
      <c r="T1" s="20"/>
      <c r="U1" s="11" t="s">
        <v>57</v>
      </c>
      <c r="V1" s="11" t="s">
        <v>56</v>
      </c>
    </row>
    <row r="2" spans="1:22" s="1" customFormat="1" ht="12.75" customHeight="1">
      <c r="A2" s="8"/>
      <c r="B2" s="9" t="s">
        <v>48</v>
      </c>
      <c r="C2" s="9" t="s">
        <v>49</v>
      </c>
      <c r="D2" s="9" t="s">
        <v>50</v>
      </c>
      <c r="E2" s="9" t="s">
        <v>51</v>
      </c>
      <c r="F2" s="9" t="s">
        <v>50</v>
      </c>
      <c r="G2" s="9" t="s">
        <v>51</v>
      </c>
      <c r="H2" s="12" t="s">
        <v>46</v>
      </c>
      <c r="I2" s="13" t="s">
        <v>48</v>
      </c>
      <c r="J2" s="13" t="s">
        <v>49</v>
      </c>
      <c r="K2" s="13" t="s">
        <v>48</v>
      </c>
      <c r="L2" s="13" t="s">
        <v>49</v>
      </c>
      <c r="M2" s="9" t="s">
        <v>50</v>
      </c>
      <c r="N2" s="9" t="s">
        <v>51</v>
      </c>
      <c r="O2" s="9" t="s">
        <v>50</v>
      </c>
      <c r="P2" s="9" t="s">
        <v>51</v>
      </c>
      <c r="Q2" s="10" t="s">
        <v>50</v>
      </c>
      <c r="R2" s="10" t="s">
        <v>51</v>
      </c>
      <c r="S2" s="10" t="s">
        <v>50</v>
      </c>
      <c r="T2" s="10" t="s">
        <v>51</v>
      </c>
      <c r="U2" s="14" t="s">
        <v>55</v>
      </c>
      <c r="V2" s="14" t="s">
        <v>58</v>
      </c>
    </row>
    <row r="3" spans="1:24" ht="11.25">
      <c r="A3" s="2" t="s">
        <v>0</v>
      </c>
      <c r="B3" s="2">
        <v>777</v>
      </c>
      <c r="C3" s="2">
        <v>390</v>
      </c>
      <c r="D3" s="2">
        <f>B3-F3</f>
        <v>720</v>
      </c>
      <c r="E3" s="2">
        <f>C3-G3</f>
        <v>365</v>
      </c>
      <c r="F3" s="2">
        <v>57</v>
      </c>
      <c r="G3" s="2">
        <v>25</v>
      </c>
      <c r="H3" s="2">
        <f aca="true" t="shared" si="0" ref="H3:H49">F3+G3</f>
        <v>82</v>
      </c>
      <c r="I3" s="3">
        <f>B3/(B3+C3)</f>
        <v>0.6658097686375322</v>
      </c>
      <c r="J3" s="3">
        <f>C3/(C3+B3)</f>
        <v>0.3341902313624679</v>
      </c>
      <c r="K3" s="3">
        <f>D3/(D3+E3)</f>
        <v>0.663594470046083</v>
      </c>
      <c r="L3" s="3">
        <f>E3/(E3+D3)</f>
        <v>0.33640552995391704</v>
      </c>
      <c r="M3" s="7">
        <v>48</v>
      </c>
      <c r="N3" s="7">
        <v>16</v>
      </c>
      <c r="O3" s="7">
        <v>9</v>
      </c>
      <c r="P3" s="7">
        <v>9</v>
      </c>
      <c r="Q3" s="3">
        <f>M3/(M3+N3)</f>
        <v>0.75</v>
      </c>
      <c r="R3" s="3">
        <f>N3/(N3+M3)</f>
        <v>0.25</v>
      </c>
      <c r="S3" s="3">
        <f aca="true" t="shared" si="1" ref="S3:S15">O3/(O3+P3)</f>
        <v>0.5</v>
      </c>
      <c r="T3" s="3">
        <f aca="true" t="shared" si="2" ref="T3:T15">P3/(P3+O3)</f>
        <v>0.5</v>
      </c>
      <c r="U3" s="4">
        <f>(Q3-S3)*2</f>
        <v>0.5</v>
      </c>
      <c r="V3" s="5">
        <f aca="true" t="shared" si="3" ref="V3:V42">(K3-S3)*2</f>
        <v>0.3271889400921659</v>
      </c>
      <c r="W3" s="7"/>
      <c r="X3" s="7"/>
    </row>
    <row r="4" spans="1:24" ht="11.25">
      <c r="A4" s="2" t="s">
        <v>1</v>
      </c>
      <c r="B4" s="2">
        <v>1711</v>
      </c>
      <c r="C4" s="2">
        <v>1215</v>
      </c>
      <c r="D4" s="2">
        <f>B4-F4</f>
        <v>1678</v>
      </c>
      <c r="E4" s="2">
        <f aca="true" t="shared" si="4" ref="E4:E49">C4-G4</f>
        <v>1160</v>
      </c>
      <c r="F4" s="2">
        <v>33</v>
      </c>
      <c r="G4" s="2">
        <v>55</v>
      </c>
      <c r="H4" s="2">
        <f t="shared" si="0"/>
        <v>88</v>
      </c>
      <c r="I4" s="4">
        <f aca="true" t="shared" si="5" ref="I4:I48">B4/(B4+C4)</f>
        <v>0.5847573479152427</v>
      </c>
      <c r="J4" s="4">
        <f aca="true" t="shared" si="6" ref="J4:J48">C4/(C4+B4)</f>
        <v>0.41524265208475736</v>
      </c>
      <c r="K4" s="3">
        <f aca="true" t="shared" si="7" ref="K4:K49">D4/(D4+E4)</f>
        <v>0.591261451726568</v>
      </c>
      <c r="L4" s="3">
        <f aca="true" t="shared" si="8" ref="L4:L49">E4/(E4+D4)</f>
        <v>0.408738548273432</v>
      </c>
      <c r="M4" s="18">
        <v>26</v>
      </c>
      <c r="N4" s="18">
        <v>39</v>
      </c>
      <c r="O4" s="18">
        <v>7</v>
      </c>
      <c r="P4" s="18">
        <v>16</v>
      </c>
      <c r="Q4" s="3">
        <f aca="true" t="shared" si="9" ref="Q4:Q49">M4/(M4+N4)</f>
        <v>0.4</v>
      </c>
      <c r="R4" s="3">
        <f aca="true" t="shared" si="10" ref="R4:R49">N4/(N4+M4)</f>
        <v>0.6</v>
      </c>
      <c r="S4" s="3">
        <f t="shared" si="1"/>
        <v>0.30434782608695654</v>
      </c>
      <c r="T4" s="3">
        <f t="shared" si="2"/>
        <v>0.6956521739130435</v>
      </c>
      <c r="U4" s="4">
        <f aca="true" t="shared" si="11" ref="U4:U49">(Q4-S4)*2</f>
        <v>0.19130434782608696</v>
      </c>
      <c r="V4" s="5">
        <f t="shared" si="3"/>
        <v>0.5738272512792228</v>
      </c>
      <c r="W4" s="7"/>
      <c r="X4" s="7"/>
    </row>
    <row r="5" spans="1:24" ht="11.25">
      <c r="A5" s="2" t="s">
        <v>2</v>
      </c>
      <c r="B5" s="2">
        <v>623</v>
      </c>
      <c r="C5" s="2">
        <v>298</v>
      </c>
      <c r="D5" s="2">
        <f aca="true" t="shared" si="12" ref="D5:D49">B5-F5</f>
        <v>560</v>
      </c>
      <c r="E5" s="2">
        <f t="shared" si="4"/>
        <v>274</v>
      </c>
      <c r="F5" s="2">
        <v>63</v>
      </c>
      <c r="G5" s="2">
        <v>24</v>
      </c>
      <c r="H5" s="2">
        <f t="shared" si="0"/>
        <v>87</v>
      </c>
      <c r="I5" s="4">
        <f t="shared" si="5"/>
        <v>0.6764386536373507</v>
      </c>
      <c r="J5" s="4">
        <f t="shared" si="6"/>
        <v>0.32356134636264927</v>
      </c>
      <c r="K5" s="3">
        <f t="shared" si="7"/>
        <v>0.6714628297362111</v>
      </c>
      <c r="L5" s="3">
        <f t="shared" si="8"/>
        <v>0.328537170263789</v>
      </c>
      <c r="M5" s="7">
        <v>45</v>
      </c>
      <c r="N5" s="7">
        <v>14</v>
      </c>
      <c r="O5" s="7">
        <v>18</v>
      </c>
      <c r="P5" s="7">
        <v>10</v>
      </c>
      <c r="Q5" s="3">
        <f t="shared" si="9"/>
        <v>0.7627118644067796</v>
      </c>
      <c r="R5" s="3">
        <f t="shared" si="10"/>
        <v>0.23728813559322035</v>
      </c>
      <c r="S5" s="3">
        <f t="shared" si="1"/>
        <v>0.6428571428571429</v>
      </c>
      <c r="T5" s="3">
        <f t="shared" si="2"/>
        <v>0.35714285714285715</v>
      </c>
      <c r="U5" s="4">
        <f t="shared" si="11"/>
        <v>0.23970944309927344</v>
      </c>
      <c r="V5" s="3">
        <f t="shared" si="3"/>
        <v>0.05721137375813634</v>
      </c>
      <c r="W5" s="7"/>
      <c r="X5" s="7"/>
    </row>
    <row r="6" spans="1:24" ht="11.25">
      <c r="A6" s="2" t="s">
        <v>3</v>
      </c>
      <c r="B6" s="2">
        <v>2122</v>
      </c>
      <c r="C6" s="2">
        <v>1157</v>
      </c>
      <c r="D6" s="2">
        <f t="shared" si="12"/>
        <v>2064</v>
      </c>
      <c r="E6" s="2">
        <f t="shared" si="4"/>
        <v>1104</v>
      </c>
      <c r="F6" s="2">
        <v>58</v>
      </c>
      <c r="G6" s="2">
        <v>53</v>
      </c>
      <c r="H6" s="2">
        <f t="shared" si="0"/>
        <v>111</v>
      </c>
      <c r="I6" s="4">
        <f t="shared" si="5"/>
        <v>0.6471485208905154</v>
      </c>
      <c r="J6" s="4">
        <f t="shared" si="6"/>
        <v>0.3528514791094846</v>
      </c>
      <c r="K6" s="3">
        <f t="shared" si="7"/>
        <v>0.6515151515151515</v>
      </c>
      <c r="L6" s="3">
        <f t="shared" si="8"/>
        <v>0.3484848484848485</v>
      </c>
      <c r="M6" s="7">
        <v>38</v>
      </c>
      <c r="N6" s="7">
        <v>35</v>
      </c>
      <c r="O6" s="7">
        <v>20</v>
      </c>
      <c r="P6" s="7">
        <v>18</v>
      </c>
      <c r="Q6" s="3">
        <f t="shared" si="9"/>
        <v>0.5205479452054794</v>
      </c>
      <c r="R6" s="3">
        <f t="shared" si="10"/>
        <v>0.4794520547945205</v>
      </c>
      <c r="S6" s="3">
        <f t="shared" si="1"/>
        <v>0.5263157894736842</v>
      </c>
      <c r="T6" s="3">
        <f t="shared" si="2"/>
        <v>0.47368421052631576</v>
      </c>
      <c r="U6" s="4">
        <f t="shared" si="11"/>
        <v>-0.011535688536409516</v>
      </c>
      <c r="V6" s="17">
        <f t="shared" si="3"/>
        <v>0.2503987240829346</v>
      </c>
      <c r="W6" s="7"/>
      <c r="X6" s="7"/>
    </row>
    <row r="7" spans="1:24" ht="11.25">
      <c r="A7" s="2" t="s">
        <v>4</v>
      </c>
      <c r="B7" s="2">
        <v>1007</v>
      </c>
      <c r="C7" s="2">
        <v>422</v>
      </c>
      <c r="D7" s="2">
        <f t="shared" si="12"/>
        <v>925</v>
      </c>
      <c r="E7" s="2">
        <f t="shared" si="4"/>
        <v>385</v>
      </c>
      <c r="F7" s="2">
        <v>82</v>
      </c>
      <c r="G7" s="2">
        <v>37</v>
      </c>
      <c r="H7" s="2">
        <f t="shared" si="0"/>
        <v>119</v>
      </c>
      <c r="I7" s="4">
        <f t="shared" si="5"/>
        <v>0.7046885934219734</v>
      </c>
      <c r="J7" s="4">
        <f t="shared" si="6"/>
        <v>0.29531140657802657</v>
      </c>
      <c r="K7" s="3">
        <f t="shared" si="7"/>
        <v>0.7061068702290076</v>
      </c>
      <c r="L7" s="3">
        <f t="shared" si="8"/>
        <v>0.29389312977099236</v>
      </c>
      <c r="M7" s="7">
        <v>21</v>
      </c>
      <c r="N7" s="7">
        <v>7</v>
      </c>
      <c r="O7" s="7">
        <v>61</v>
      </c>
      <c r="P7" s="7">
        <v>30</v>
      </c>
      <c r="Q7" s="3">
        <f t="shared" si="9"/>
        <v>0.75</v>
      </c>
      <c r="R7" s="3">
        <f t="shared" si="10"/>
        <v>0.25</v>
      </c>
      <c r="S7" s="3">
        <f t="shared" si="1"/>
        <v>0.6703296703296703</v>
      </c>
      <c r="T7" s="3">
        <f t="shared" si="2"/>
        <v>0.32967032967032966</v>
      </c>
      <c r="U7" s="4">
        <f t="shared" si="11"/>
        <v>0.15934065934065944</v>
      </c>
      <c r="V7" s="3">
        <f t="shared" si="3"/>
        <v>0.07155439979867473</v>
      </c>
      <c r="W7" s="7"/>
      <c r="X7" s="7"/>
    </row>
    <row r="8" spans="1:24" ht="11.25">
      <c r="A8" s="2" t="s">
        <v>5</v>
      </c>
      <c r="B8" s="2">
        <v>566</v>
      </c>
      <c r="C8" s="2">
        <v>340</v>
      </c>
      <c r="D8" s="2">
        <f t="shared" si="12"/>
        <v>558</v>
      </c>
      <c r="E8" s="2">
        <f t="shared" si="4"/>
        <v>324</v>
      </c>
      <c r="F8" s="2">
        <v>8</v>
      </c>
      <c r="G8" s="2">
        <v>16</v>
      </c>
      <c r="H8" s="2">
        <f t="shared" si="0"/>
        <v>24</v>
      </c>
      <c r="I8" s="4">
        <f t="shared" si="5"/>
        <v>0.6247240618101545</v>
      </c>
      <c r="J8" s="4">
        <f t="shared" si="6"/>
        <v>0.37527593818984545</v>
      </c>
      <c r="K8" s="3">
        <f t="shared" si="7"/>
        <v>0.6326530612244898</v>
      </c>
      <c r="L8" s="3">
        <f t="shared" si="8"/>
        <v>0.3673469387755102</v>
      </c>
      <c r="M8" s="7">
        <v>7</v>
      </c>
      <c r="N8" s="7">
        <v>13</v>
      </c>
      <c r="O8" s="7">
        <v>1</v>
      </c>
      <c r="P8" s="7">
        <v>3</v>
      </c>
      <c r="Q8" s="3">
        <f t="shared" si="9"/>
        <v>0.35</v>
      </c>
      <c r="R8" s="3">
        <f t="shared" si="10"/>
        <v>0.65</v>
      </c>
      <c r="S8" s="3">
        <f t="shared" si="1"/>
        <v>0.25</v>
      </c>
      <c r="T8" s="3">
        <f t="shared" si="2"/>
        <v>0.75</v>
      </c>
      <c r="U8" s="4">
        <f t="shared" si="11"/>
        <v>0.19999999999999996</v>
      </c>
      <c r="V8" s="5">
        <f t="shared" si="3"/>
        <v>0.7653061224489797</v>
      </c>
      <c r="W8" s="7"/>
      <c r="X8" s="7"/>
    </row>
    <row r="9" spans="1:24" ht="11.25">
      <c r="A9" s="2" t="s">
        <v>6</v>
      </c>
      <c r="B9" s="2">
        <v>1952</v>
      </c>
      <c r="C9" s="2">
        <v>1370</v>
      </c>
      <c r="D9" s="2">
        <f t="shared" si="12"/>
        <v>1876</v>
      </c>
      <c r="E9" s="2">
        <f t="shared" si="4"/>
        <v>1239</v>
      </c>
      <c r="F9" s="2">
        <v>76</v>
      </c>
      <c r="G9" s="2">
        <v>131</v>
      </c>
      <c r="H9" s="2">
        <f t="shared" si="0"/>
        <v>207</v>
      </c>
      <c r="I9" s="4">
        <f t="shared" si="5"/>
        <v>0.5875978326309452</v>
      </c>
      <c r="J9" s="4">
        <f t="shared" si="6"/>
        <v>0.4124021673690548</v>
      </c>
      <c r="K9" s="3">
        <f t="shared" si="7"/>
        <v>0.6022471910112359</v>
      </c>
      <c r="L9" s="3">
        <f t="shared" si="8"/>
        <v>0.39775280898876403</v>
      </c>
      <c r="M9" s="18">
        <v>64</v>
      </c>
      <c r="N9" s="18">
        <v>77</v>
      </c>
      <c r="O9" s="18">
        <v>12</v>
      </c>
      <c r="P9" s="18">
        <v>54</v>
      </c>
      <c r="Q9" s="3">
        <f t="shared" si="9"/>
        <v>0.45390070921985815</v>
      </c>
      <c r="R9" s="3">
        <f t="shared" si="10"/>
        <v>0.5460992907801419</v>
      </c>
      <c r="S9" s="3">
        <f t="shared" si="1"/>
        <v>0.18181818181818182</v>
      </c>
      <c r="T9" s="3">
        <f t="shared" si="2"/>
        <v>0.8181818181818182</v>
      </c>
      <c r="U9" s="4">
        <f t="shared" si="11"/>
        <v>0.5441650548033526</v>
      </c>
      <c r="V9" s="5">
        <f t="shared" si="3"/>
        <v>0.8408580183861082</v>
      </c>
      <c r="W9" s="7"/>
      <c r="X9" s="7"/>
    </row>
    <row r="10" spans="1:24" ht="11.25">
      <c r="A10" s="2" t="s">
        <v>62</v>
      </c>
      <c r="B10" s="2">
        <v>2658</v>
      </c>
      <c r="C10" s="2">
        <v>1329</v>
      </c>
      <c r="D10" s="2">
        <f t="shared" si="12"/>
        <v>2590</v>
      </c>
      <c r="E10" s="2">
        <f t="shared" si="4"/>
        <v>1249</v>
      </c>
      <c r="F10" s="22">
        <v>68</v>
      </c>
      <c r="G10" s="22">
        <v>80</v>
      </c>
      <c r="H10" s="2">
        <f t="shared" si="0"/>
        <v>148</v>
      </c>
      <c r="I10" s="4">
        <f t="shared" si="5"/>
        <v>0.6666666666666666</v>
      </c>
      <c r="J10" s="4">
        <f t="shared" si="6"/>
        <v>0.3333333333333333</v>
      </c>
      <c r="K10" s="3">
        <f t="shared" si="7"/>
        <v>0.6746548580359468</v>
      </c>
      <c r="L10" s="3">
        <f t="shared" si="8"/>
        <v>0.3253451419640531</v>
      </c>
      <c r="M10" s="7">
        <v>52</v>
      </c>
      <c r="N10" s="7">
        <v>36</v>
      </c>
      <c r="O10" s="7">
        <v>23</v>
      </c>
      <c r="P10" s="7">
        <v>48</v>
      </c>
      <c r="Q10" s="3">
        <f t="shared" si="9"/>
        <v>0.5909090909090909</v>
      </c>
      <c r="R10" s="3">
        <f t="shared" si="10"/>
        <v>0.4090909090909091</v>
      </c>
      <c r="S10" s="3">
        <f t="shared" si="1"/>
        <v>0.323943661971831</v>
      </c>
      <c r="T10" s="3">
        <f t="shared" si="2"/>
        <v>0.676056338028169</v>
      </c>
      <c r="U10" s="4">
        <f t="shared" si="11"/>
        <v>0.5339308578745199</v>
      </c>
      <c r="V10" s="5">
        <f t="shared" si="3"/>
        <v>0.7014223921282317</v>
      </c>
      <c r="W10" s="7"/>
      <c r="X10" s="7"/>
    </row>
    <row r="11" spans="1:24" ht="11.25">
      <c r="A11" s="2" t="s">
        <v>7</v>
      </c>
      <c r="B11" s="2">
        <v>642</v>
      </c>
      <c r="C11" s="2">
        <v>291</v>
      </c>
      <c r="D11" s="2">
        <f t="shared" si="12"/>
        <v>598</v>
      </c>
      <c r="E11" s="2">
        <f t="shared" si="4"/>
        <v>259</v>
      </c>
      <c r="F11" s="2">
        <v>44</v>
      </c>
      <c r="G11" s="2">
        <v>32</v>
      </c>
      <c r="H11" s="2">
        <f t="shared" si="0"/>
        <v>76</v>
      </c>
      <c r="I11" s="4">
        <f t="shared" si="5"/>
        <v>0.6881028938906752</v>
      </c>
      <c r="J11" s="4">
        <f t="shared" si="6"/>
        <v>0.31189710610932475</v>
      </c>
      <c r="K11" s="3">
        <f t="shared" si="7"/>
        <v>0.6977829638273045</v>
      </c>
      <c r="L11" s="3">
        <f t="shared" si="8"/>
        <v>0.30221703617269546</v>
      </c>
      <c r="M11" s="7">
        <v>25</v>
      </c>
      <c r="N11" s="7">
        <v>20</v>
      </c>
      <c r="O11" s="7">
        <v>19</v>
      </c>
      <c r="P11" s="7">
        <v>12</v>
      </c>
      <c r="Q11" s="3">
        <f t="shared" si="9"/>
        <v>0.5555555555555556</v>
      </c>
      <c r="R11" s="3">
        <f t="shared" si="10"/>
        <v>0.4444444444444444</v>
      </c>
      <c r="S11" s="3">
        <f t="shared" si="1"/>
        <v>0.6129032258064516</v>
      </c>
      <c r="T11" s="3">
        <f t="shared" si="2"/>
        <v>0.3870967741935484</v>
      </c>
      <c r="U11" s="4">
        <f t="shared" si="11"/>
        <v>-0.11469534050179209</v>
      </c>
      <c r="V11" s="17">
        <f t="shared" si="3"/>
        <v>0.16975947604170583</v>
      </c>
      <c r="W11" s="7"/>
      <c r="X11" s="7"/>
    </row>
    <row r="12" spans="1:24" ht="11.25">
      <c r="A12" s="2" t="s">
        <v>8</v>
      </c>
      <c r="B12" s="2">
        <v>5477</v>
      </c>
      <c r="C12" s="2">
        <v>6416</v>
      </c>
      <c r="D12" s="2">
        <f t="shared" si="12"/>
        <v>5249</v>
      </c>
      <c r="E12" s="2">
        <f t="shared" si="4"/>
        <v>5922</v>
      </c>
      <c r="F12" s="2">
        <v>228</v>
      </c>
      <c r="G12" s="2">
        <v>494</v>
      </c>
      <c r="H12" s="2">
        <f t="shared" si="0"/>
        <v>722</v>
      </c>
      <c r="I12" s="4">
        <f t="shared" si="5"/>
        <v>0.46052299672076014</v>
      </c>
      <c r="J12" s="4">
        <f t="shared" si="6"/>
        <v>0.5394770032792399</v>
      </c>
      <c r="K12" s="3">
        <f t="shared" si="7"/>
        <v>0.46987736102408023</v>
      </c>
      <c r="L12" s="3">
        <f t="shared" si="8"/>
        <v>0.5301226389759198</v>
      </c>
      <c r="M12" s="7">
        <v>115</v>
      </c>
      <c r="N12" s="7">
        <v>183</v>
      </c>
      <c r="O12" s="7">
        <v>113</v>
      </c>
      <c r="P12" s="7">
        <v>311</v>
      </c>
      <c r="Q12" s="3">
        <f t="shared" si="9"/>
        <v>0.3859060402684564</v>
      </c>
      <c r="R12" s="3">
        <f t="shared" si="10"/>
        <v>0.6140939597315436</v>
      </c>
      <c r="S12" s="3">
        <f t="shared" si="1"/>
        <v>0.2665094339622642</v>
      </c>
      <c r="T12" s="3">
        <f t="shared" si="2"/>
        <v>0.7334905660377359</v>
      </c>
      <c r="U12" s="4">
        <f t="shared" si="11"/>
        <v>0.2387932126123844</v>
      </c>
      <c r="V12" s="5">
        <f t="shared" si="3"/>
        <v>0.4067358541236321</v>
      </c>
      <c r="W12" s="7"/>
      <c r="X12" s="7"/>
    </row>
    <row r="13" spans="1:24" ht="11.25">
      <c r="A13" s="2" t="s">
        <v>9</v>
      </c>
      <c r="B13" s="2">
        <v>465</v>
      </c>
      <c r="C13" s="2">
        <v>178</v>
      </c>
      <c r="D13" s="2">
        <f t="shared" si="12"/>
        <v>447</v>
      </c>
      <c r="E13" s="2">
        <f t="shared" si="4"/>
        <v>167</v>
      </c>
      <c r="F13" s="2">
        <v>18</v>
      </c>
      <c r="G13" s="2">
        <v>11</v>
      </c>
      <c r="H13" s="2">
        <f t="shared" si="0"/>
        <v>29</v>
      </c>
      <c r="I13" s="4">
        <f t="shared" si="5"/>
        <v>0.7231726283048211</v>
      </c>
      <c r="J13" s="4">
        <f t="shared" si="6"/>
        <v>0.27682737169517885</v>
      </c>
      <c r="K13" s="3">
        <f t="shared" si="7"/>
        <v>0.7280130293159609</v>
      </c>
      <c r="L13" s="3">
        <f t="shared" si="8"/>
        <v>0.2719869706840391</v>
      </c>
      <c r="M13" s="18">
        <v>14</v>
      </c>
      <c r="N13" s="18">
        <v>8</v>
      </c>
      <c r="O13" s="18">
        <v>4</v>
      </c>
      <c r="P13" s="18">
        <v>3</v>
      </c>
      <c r="Q13" s="3">
        <f t="shared" si="9"/>
        <v>0.6363636363636364</v>
      </c>
      <c r="R13" s="3">
        <f t="shared" si="10"/>
        <v>0.36363636363636365</v>
      </c>
      <c r="S13" s="3">
        <f t="shared" si="1"/>
        <v>0.5714285714285714</v>
      </c>
      <c r="T13" s="3">
        <f t="shared" si="2"/>
        <v>0.42857142857142855</v>
      </c>
      <c r="U13" s="4">
        <f t="shared" si="11"/>
        <v>0.1298701298701299</v>
      </c>
      <c r="V13" s="5">
        <f t="shared" si="3"/>
        <v>0.313168915774779</v>
      </c>
      <c r="W13" s="7"/>
      <c r="X13" s="7"/>
    </row>
    <row r="14" spans="1:24" ht="11.25">
      <c r="A14" s="2" t="s">
        <v>10</v>
      </c>
      <c r="B14" s="2">
        <v>1437</v>
      </c>
      <c r="C14" s="2">
        <v>937</v>
      </c>
      <c r="D14" s="2">
        <f t="shared" si="12"/>
        <v>1326</v>
      </c>
      <c r="E14" s="2">
        <f t="shared" si="4"/>
        <v>848</v>
      </c>
      <c r="F14" s="2">
        <v>111</v>
      </c>
      <c r="G14" s="2">
        <v>89</v>
      </c>
      <c r="H14" s="2">
        <f t="shared" si="0"/>
        <v>200</v>
      </c>
      <c r="I14" s="4">
        <f t="shared" si="5"/>
        <v>0.6053074978938501</v>
      </c>
      <c r="J14" s="4">
        <f t="shared" si="6"/>
        <v>0.39469250210615</v>
      </c>
      <c r="K14" s="3">
        <f t="shared" si="7"/>
        <v>0.609935602575897</v>
      </c>
      <c r="L14" s="3">
        <f t="shared" si="8"/>
        <v>0.39006439742410304</v>
      </c>
      <c r="M14" s="7">
        <v>58</v>
      </c>
      <c r="N14" s="7">
        <v>24</v>
      </c>
      <c r="O14" s="7">
        <v>53</v>
      </c>
      <c r="P14" s="7">
        <v>65</v>
      </c>
      <c r="Q14" s="3">
        <f t="shared" si="9"/>
        <v>0.7073170731707317</v>
      </c>
      <c r="R14" s="3">
        <f t="shared" si="10"/>
        <v>0.2926829268292683</v>
      </c>
      <c r="S14" s="3">
        <f t="shared" si="1"/>
        <v>0.4491525423728814</v>
      </c>
      <c r="T14" s="3">
        <f t="shared" si="2"/>
        <v>0.5508474576271186</v>
      </c>
      <c r="U14" s="4">
        <f t="shared" si="11"/>
        <v>0.5163290615957006</v>
      </c>
      <c r="V14" s="5">
        <f t="shared" si="3"/>
        <v>0.32156612040603116</v>
      </c>
      <c r="W14" s="7"/>
      <c r="X14" s="7"/>
    </row>
    <row r="15" spans="1:24" ht="11.25">
      <c r="A15" s="2" t="s">
        <v>11</v>
      </c>
      <c r="B15" s="2">
        <v>1525</v>
      </c>
      <c r="C15" s="2">
        <v>978</v>
      </c>
      <c r="D15" s="2">
        <f t="shared" si="12"/>
        <v>1423</v>
      </c>
      <c r="E15" s="2">
        <f t="shared" si="4"/>
        <v>909</v>
      </c>
      <c r="F15" s="22">
        <v>102</v>
      </c>
      <c r="G15" s="22">
        <v>69</v>
      </c>
      <c r="H15" s="2">
        <f t="shared" si="0"/>
        <v>171</v>
      </c>
      <c r="I15" s="4">
        <f t="shared" si="5"/>
        <v>0.6092688773471834</v>
      </c>
      <c r="J15" s="4">
        <f t="shared" si="6"/>
        <v>0.3907311226528166</v>
      </c>
      <c r="K15" s="3">
        <f t="shared" si="7"/>
        <v>0.6102058319039451</v>
      </c>
      <c r="L15" s="3">
        <f t="shared" si="8"/>
        <v>0.3897941680960549</v>
      </c>
      <c r="M15" s="7">
        <v>102</v>
      </c>
      <c r="N15" s="7">
        <v>69</v>
      </c>
      <c r="O15" s="16">
        <v>7</v>
      </c>
      <c r="P15" s="16">
        <v>5</v>
      </c>
      <c r="Q15" s="3">
        <f t="shared" si="9"/>
        <v>0.5964912280701754</v>
      </c>
      <c r="R15" s="3">
        <f t="shared" si="10"/>
        <v>0.40350877192982454</v>
      </c>
      <c r="S15" s="3">
        <f t="shared" si="1"/>
        <v>0.5833333333333334</v>
      </c>
      <c r="T15" s="3">
        <f t="shared" si="2"/>
        <v>0.4166666666666667</v>
      </c>
      <c r="U15" s="4">
        <f t="shared" si="11"/>
        <v>0.02631578947368407</v>
      </c>
      <c r="V15" s="4">
        <f t="shared" si="3"/>
        <v>0.05374499714122338</v>
      </c>
      <c r="W15" s="7"/>
      <c r="X15" s="7"/>
    </row>
    <row r="16" spans="1:24" ht="11.25">
      <c r="A16" s="2" t="s">
        <v>12</v>
      </c>
      <c r="B16" s="2">
        <v>2108</v>
      </c>
      <c r="C16" s="2">
        <v>996</v>
      </c>
      <c r="D16" s="2">
        <f t="shared" si="12"/>
        <v>1809</v>
      </c>
      <c r="E16" s="2">
        <f t="shared" si="4"/>
        <v>758</v>
      </c>
      <c r="F16" s="2">
        <v>299</v>
      </c>
      <c r="G16" s="2">
        <v>238</v>
      </c>
      <c r="H16" s="2">
        <f t="shared" si="0"/>
        <v>537</v>
      </c>
      <c r="I16" s="4">
        <f t="shared" si="5"/>
        <v>0.6791237113402062</v>
      </c>
      <c r="J16" s="4">
        <f t="shared" si="6"/>
        <v>0.32087628865979384</v>
      </c>
      <c r="K16" s="3">
        <f t="shared" si="7"/>
        <v>0.7047136735488898</v>
      </c>
      <c r="L16" s="3">
        <f t="shared" si="8"/>
        <v>0.29528632645111025</v>
      </c>
      <c r="M16" s="21">
        <v>0</v>
      </c>
      <c r="N16" s="21">
        <v>0</v>
      </c>
      <c r="O16" s="21">
        <v>299</v>
      </c>
      <c r="P16" s="21">
        <v>238</v>
      </c>
      <c r="Q16" s="4">
        <v>0</v>
      </c>
      <c r="R16" s="4">
        <v>0</v>
      </c>
      <c r="S16" s="4">
        <f aca="true" t="shared" si="13" ref="S16:S49">O16/(O16+P16)</f>
        <v>0.5567970204841713</v>
      </c>
      <c r="T16" s="4">
        <f aca="true" t="shared" si="14" ref="T16:T49">P16/(P16+O16)</f>
        <v>0.44320297951582865</v>
      </c>
      <c r="U16" s="4">
        <v>0</v>
      </c>
      <c r="V16" s="17">
        <f t="shared" si="3"/>
        <v>0.2958333061294369</v>
      </c>
      <c r="W16" s="7"/>
      <c r="X16" s="7"/>
    </row>
    <row r="17" spans="1:24" ht="11.25">
      <c r="A17" s="2" t="s">
        <v>63</v>
      </c>
      <c r="B17" s="2">
        <v>1220</v>
      </c>
      <c r="C17" s="2">
        <v>757</v>
      </c>
      <c r="D17" s="2">
        <f t="shared" si="12"/>
        <v>1148</v>
      </c>
      <c r="E17" s="2">
        <f t="shared" si="4"/>
        <v>696</v>
      </c>
      <c r="F17" s="2">
        <v>72</v>
      </c>
      <c r="G17" s="2">
        <v>61</v>
      </c>
      <c r="H17" s="2">
        <f t="shared" si="0"/>
        <v>133</v>
      </c>
      <c r="I17" s="4">
        <f t="shared" si="5"/>
        <v>0.6170966110268084</v>
      </c>
      <c r="J17" s="4">
        <f t="shared" si="6"/>
        <v>0.3829033889731917</v>
      </c>
      <c r="K17" s="3">
        <f t="shared" si="7"/>
        <v>0.6225596529284165</v>
      </c>
      <c r="L17" s="3">
        <f t="shared" si="8"/>
        <v>0.3774403470715835</v>
      </c>
      <c r="M17" s="7">
        <v>66</v>
      </c>
      <c r="N17" s="7">
        <v>47</v>
      </c>
      <c r="O17" s="7">
        <v>6</v>
      </c>
      <c r="P17" s="7">
        <v>14</v>
      </c>
      <c r="Q17" s="3">
        <f t="shared" si="9"/>
        <v>0.584070796460177</v>
      </c>
      <c r="R17" s="3">
        <f t="shared" si="10"/>
        <v>0.415929203539823</v>
      </c>
      <c r="S17" s="3">
        <f t="shared" si="13"/>
        <v>0.3</v>
      </c>
      <c r="T17" s="3">
        <f t="shared" si="14"/>
        <v>0.7</v>
      </c>
      <c r="U17" s="4">
        <f t="shared" si="11"/>
        <v>0.568141592920354</v>
      </c>
      <c r="V17" s="5">
        <f t="shared" si="3"/>
        <v>0.6451193058568331</v>
      </c>
      <c r="W17" s="7"/>
      <c r="X17" s="7"/>
    </row>
    <row r="18" spans="1:24" ht="11.25">
      <c r="A18" s="2" t="s">
        <v>13</v>
      </c>
      <c r="B18" s="2">
        <v>1753</v>
      </c>
      <c r="C18" s="2">
        <v>858</v>
      </c>
      <c r="D18" s="2">
        <f t="shared" si="12"/>
        <v>1648</v>
      </c>
      <c r="E18" s="2">
        <f t="shared" si="4"/>
        <v>797</v>
      </c>
      <c r="F18" s="2">
        <v>105</v>
      </c>
      <c r="G18" s="2">
        <v>61</v>
      </c>
      <c r="H18" s="2">
        <f t="shared" si="0"/>
        <v>166</v>
      </c>
      <c r="I18" s="4">
        <f t="shared" si="5"/>
        <v>0.6713902719264649</v>
      </c>
      <c r="J18" s="4">
        <f t="shared" si="6"/>
        <v>0.32860972807353506</v>
      </c>
      <c r="K18" s="3">
        <f t="shared" si="7"/>
        <v>0.6740286298568507</v>
      </c>
      <c r="L18" s="3">
        <f t="shared" si="8"/>
        <v>0.3259713701431493</v>
      </c>
      <c r="M18" s="7">
        <v>45</v>
      </c>
      <c r="N18" s="7">
        <v>30</v>
      </c>
      <c r="O18" s="7">
        <v>60</v>
      </c>
      <c r="P18" s="7">
        <v>31</v>
      </c>
      <c r="Q18" s="3">
        <f t="shared" si="9"/>
        <v>0.6</v>
      </c>
      <c r="R18" s="3">
        <f t="shared" si="10"/>
        <v>0.4</v>
      </c>
      <c r="S18" s="3">
        <f t="shared" si="13"/>
        <v>0.6593406593406593</v>
      </c>
      <c r="T18" s="3">
        <f t="shared" si="14"/>
        <v>0.34065934065934067</v>
      </c>
      <c r="U18" s="4">
        <f t="shared" si="11"/>
        <v>-0.1186813186813187</v>
      </c>
      <c r="V18" s="3">
        <f t="shared" si="3"/>
        <v>0.029375941032382835</v>
      </c>
      <c r="W18" s="7"/>
      <c r="X18" s="7"/>
    </row>
    <row r="19" spans="1:24" ht="11.25">
      <c r="A19" s="2" t="s">
        <v>14</v>
      </c>
      <c r="B19" s="2">
        <v>3112</v>
      </c>
      <c r="C19" s="2">
        <v>1851</v>
      </c>
      <c r="D19" s="2">
        <f t="shared" si="12"/>
        <v>2649</v>
      </c>
      <c r="E19" s="2">
        <f t="shared" si="4"/>
        <v>1518</v>
      </c>
      <c r="F19" s="2">
        <v>463</v>
      </c>
      <c r="G19" s="2">
        <v>333</v>
      </c>
      <c r="H19" s="2">
        <f t="shared" si="0"/>
        <v>796</v>
      </c>
      <c r="I19" s="4">
        <f t="shared" si="5"/>
        <v>0.6270400967156962</v>
      </c>
      <c r="J19" s="4">
        <f t="shared" si="6"/>
        <v>0.37295990328430384</v>
      </c>
      <c r="K19" s="3">
        <f t="shared" si="7"/>
        <v>0.6357091432685386</v>
      </c>
      <c r="L19" s="3">
        <f t="shared" si="8"/>
        <v>0.3642908567314615</v>
      </c>
      <c r="M19" s="7">
        <v>282</v>
      </c>
      <c r="N19" s="7">
        <v>158</v>
      </c>
      <c r="O19" s="7">
        <v>181</v>
      </c>
      <c r="P19" s="7">
        <v>175</v>
      </c>
      <c r="Q19" s="3">
        <f t="shared" si="9"/>
        <v>0.6409090909090909</v>
      </c>
      <c r="R19" s="3">
        <f t="shared" si="10"/>
        <v>0.35909090909090907</v>
      </c>
      <c r="S19" s="3">
        <f t="shared" si="13"/>
        <v>0.5084269662921348</v>
      </c>
      <c r="T19" s="3">
        <f t="shared" si="14"/>
        <v>0.49157303370786515</v>
      </c>
      <c r="U19" s="4">
        <f t="shared" si="11"/>
        <v>0.26496424923391215</v>
      </c>
      <c r="V19" s="17">
        <f t="shared" si="3"/>
        <v>0.2545643539528075</v>
      </c>
      <c r="W19" s="7"/>
      <c r="X19" s="7"/>
    </row>
    <row r="20" spans="1:24" ht="11.25">
      <c r="A20" s="2" t="s">
        <v>15</v>
      </c>
      <c r="B20" s="2">
        <v>1907</v>
      </c>
      <c r="C20" s="2">
        <v>1329</v>
      </c>
      <c r="D20" s="2">
        <f t="shared" si="12"/>
        <v>1852</v>
      </c>
      <c r="E20" s="2">
        <f t="shared" si="4"/>
        <v>1240</v>
      </c>
      <c r="F20" s="2">
        <v>55</v>
      </c>
      <c r="G20" s="2">
        <v>89</v>
      </c>
      <c r="H20" s="2">
        <f t="shared" si="0"/>
        <v>144</v>
      </c>
      <c r="I20" s="4">
        <f t="shared" si="5"/>
        <v>0.5893077873918418</v>
      </c>
      <c r="J20" s="4">
        <f t="shared" si="6"/>
        <v>0.41069221260815825</v>
      </c>
      <c r="K20" s="3">
        <f t="shared" si="7"/>
        <v>0.5989650711513583</v>
      </c>
      <c r="L20" s="3">
        <f t="shared" si="8"/>
        <v>0.40103492884864167</v>
      </c>
      <c r="M20" s="7">
        <v>35</v>
      </c>
      <c r="N20" s="7">
        <v>49</v>
      </c>
      <c r="O20" s="7">
        <v>20</v>
      </c>
      <c r="P20" s="7">
        <v>40</v>
      </c>
      <c r="Q20" s="3">
        <f t="shared" si="9"/>
        <v>0.4166666666666667</v>
      </c>
      <c r="R20" s="3">
        <f t="shared" si="10"/>
        <v>0.5833333333333334</v>
      </c>
      <c r="S20" s="3">
        <f t="shared" si="13"/>
        <v>0.3333333333333333</v>
      </c>
      <c r="T20" s="3">
        <f t="shared" si="14"/>
        <v>0.6666666666666666</v>
      </c>
      <c r="U20" s="4">
        <f t="shared" si="11"/>
        <v>0.16666666666666674</v>
      </c>
      <c r="V20" s="5">
        <f t="shared" si="3"/>
        <v>0.53126347563605</v>
      </c>
      <c r="W20" s="7"/>
      <c r="X20" s="7"/>
    </row>
    <row r="21" spans="1:24" ht="11.25">
      <c r="A21" s="2" t="s">
        <v>16</v>
      </c>
      <c r="B21" s="2">
        <v>750</v>
      </c>
      <c r="C21" s="2">
        <v>332</v>
      </c>
      <c r="D21" s="2">
        <f t="shared" si="12"/>
        <v>643</v>
      </c>
      <c r="E21" s="2">
        <f t="shared" si="4"/>
        <v>291</v>
      </c>
      <c r="F21" s="2">
        <v>107</v>
      </c>
      <c r="G21" s="2">
        <v>41</v>
      </c>
      <c r="H21" s="2">
        <f t="shared" si="0"/>
        <v>148</v>
      </c>
      <c r="I21" s="4">
        <f t="shared" si="5"/>
        <v>0.6931608133086876</v>
      </c>
      <c r="J21" s="4">
        <f t="shared" si="6"/>
        <v>0.3068391866913124</v>
      </c>
      <c r="K21" s="3">
        <f t="shared" si="7"/>
        <v>0.6884368308351178</v>
      </c>
      <c r="L21" s="3">
        <f t="shared" si="8"/>
        <v>0.31156316916488225</v>
      </c>
      <c r="M21" s="7">
        <v>46</v>
      </c>
      <c r="N21" s="7">
        <v>21</v>
      </c>
      <c r="O21" s="7">
        <v>61</v>
      </c>
      <c r="P21" s="7">
        <v>20</v>
      </c>
      <c r="Q21" s="3">
        <f t="shared" si="9"/>
        <v>0.6865671641791045</v>
      </c>
      <c r="R21" s="3">
        <f t="shared" si="10"/>
        <v>0.31343283582089554</v>
      </c>
      <c r="S21" s="3">
        <f t="shared" si="13"/>
        <v>0.7530864197530864</v>
      </c>
      <c r="T21" s="3">
        <f t="shared" si="14"/>
        <v>0.24691358024691357</v>
      </c>
      <c r="U21" s="4">
        <f t="shared" si="11"/>
        <v>-0.13303851114796394</v>
      </c>
      <c r="V21" s="15">
        <f t="shared" si="3"/>
        <v>-0.12929917783593736</v>
      </c>
      <c r="W21" s="7"/>
      <c r="X21" s="7"/>
    </row>
    <row r="22" spans="1:24" ht="11.25">
      <c r="A22" s="2" t="s">
        <v>17</v>
      </c>
      <c r="B22" s="2">
        <v>1495</v>
      </c>
      <c r="C22" s="2">
        <v>1224</v>
      </c>
      <c r="D22" s="2">
        <f t="shared" si="12"/>
        <v>1431</v>
      </c>
      <c r="E22" s="2">
        <f t="shared" si="4"/>
        <v>1156</v>
      </c>
      <c r="F22" s="2">
        <v>64</v>
      </c>
      <c r="G22" s="2">
        <v>68</v>
      </c>
      <c r="H22" s="2">
        <f t="shared" si="0"/>
        <v>132</v>
      </c>
      <c r="I22" s="4">
        <f t="shared" si="5"/>
        <v>0.5498344979771975</v>
      </c>
      <c r="J22" s="4">
        <f t="shared" si="6"/>
        <v>0.4501655020228025</v>
      </c>
      <c r="K22" s="3">
        <f t="shared" si="7"/>
        <v>0.553150367220719</v>
      </c>
      <c r="L22" s="3">
        <f t="shared" si="8"/>
        <v>0.446849632779281</v>
      </c>
      <c r="M22" s="7">
        <v>55</v>
      </c>
      <c r="N22" s="7">
        <v>54</v>
      </c>
      <c r="O22" s="7">
        <v>9</v>
      </c>
      <c r="P22" s="7">
        <v>14</v>
      </c>
      <c r="Q22" s="3">
        <f t="shared" si="9"/>
        <v>0.5045871559633027</v>
      </c>
      <c r="R22" s="3">
        <f t="shared" si="10"/>
        <v>0.4954128440366973</v>
      </c>
      <c r="S22" s="3">
        <f t="shared" si="13"/>
        <v>0.391304347826087</v>
      </c>
      <c r="T22" s="3">
        <f t="shared" si="14"/>
        <v>0.6086956521739131</v>
      </c>
      <c r="U22" s="4">
        <f t="shared" si="11"/>
        <v>0.2265656162744315</v>
      </c>
      <c r="V22" s="5">
        <f t="shared" si="3"/>
        <v>0.323692038789264</v>
      </c>
      <c r="W22" s="7"/>
      <c r="X22" s="7"/>
    </row>
    <row r="23" spans="1:24" ht="11.25">
      <c r="A23" s="2" t="s">
        <v>18</v>
      </c>
      <c r="B23" s="2">
        <v>4050</v>
      </c>
      <c r="C23" s="2">
        <v>1959</v>
      </c>
      <c r="D23" s="2">
        <f t="shared" si="12"/>
        <v>3849</v>
      </c>
      <c r="E23" s="2">
        <f t="shared" si="4"/>
        <v>1708</v>
      </c>
      <c r="F23" s="2">
        <v>201</v>
      </c>
      <c r="G23" s="2">
        <v>251</v>
      </c>
      <c r="H23" s="2">
        <f t="shared" si="0"/>
        <v>452</v>
      </c>
      <c r="I23" s="4">
        <f t="shared" si="5"/>
        <v>0.6739890164752871</v>
      </c>
      <c r="J23" s="4">
        <f t="shared" si="6"/>
        <v>0.3260109835247129</v>
      </c>
      <c r="K23" s="3">
        <f t="shared" si="7"/>
        <v>0.6926399136224581</v>
      </c>
      <c r="L23" s="3">
        <f t="shared" si="8"/>
        <v>0.30736008637754186</v>
      </c>
      <c r="M23" s="7">
        <v>135</v>
      </c>
      <c r="N23" s="7">
        <v>162</v>
      </c>
      <c r="O23" s="7">
        <v>66</v>
      </c>
      <c r="P23" s="7">
        <v>89</v>
      </c>
      <c r="Q23" s="3">
        <f t="shared" si="9"/>
        <v>0.45454545454545453</v>
      </c>
      <c r="R23" s="3">
        <f t="shared" si="10"/>
        <v>0.5454545454545454</v>
      </c>
      <c r="S23" s="3">
        <f t="shared" si="13"/>
        <v>0.4258064516129032</v>
      </c>
      <c r="T23" s="3">
        <f t="shared" si="14"/>
        <v>0.5741935483870968</v>
      </c>
      <c r="U23" s="4">
        <f t="shared" si="11"/>
        <v>0.057478005865102655</v>
      </c>
      <c r="V23" s="5">
        <f t="shared" si="3"/>
        <v>0.5336669240191099</v>
      </c>
      <c r="W23" s="7"/>
      <c r="X23" s="7"/>
    </row>
    <row r="24" spans="1:24" ht="11.25">
      <c r="A24" s="2" t="s">
        <v>19</v>
      </c>
      <c r="B24" s="2">
        <v>1980</v>
      </c>
      <c r="C24" s="2">
        <v>1064</v>
      </c>
      <c r="D24" s="2">
        <f t="shared" si="12"/>
        <v>1860</v>
      </c>
      <c r="E24" s="2">
        <f t="shared" si="4"/>
        <v>977</v>
      </c>
      <c r="F24" s="2">
        <v>120</v>
      </c>
      <c r="G24" s="2">
        <v>87</v>
      </c>
      <c r="H24" s="2">
        <f t="shared" si="0"/>
        <v>207</v>
      </c>
      <c r="I24" s="4">
        <f t="shared" si="5"/>
        <v>0.6504599211563732</v>
      </c>
      <c r="J24" s="4">
        <f t="shared" si="6"/>
        <v>0.3495400788436268</v>
      </c>
      <c r="K24" s="3">
        <f t="shared" si="7"/>
        <v>0.6556221360592175</v>
      </c>
      <c r="L24" s="3">
        <f t="shared" si="8"/>
        <v>0.3443778639407825</v>
      </c>
      <c r="M24" s="7">
        <v>101</v>
      </c>
      <c r="N24" s="7">
        <v>65</v>
      </c>
      <c r="O24" s="7">
        <v>19</v>
      </c>
      <c r="P24" s="7">
        <v>22</v>
      </c>
      <c r="Q24" s="3">
        <f t="shared" si="9"/>
        <v>0.608433734939759</v>
      </c>
      <c r="R24" s="3">
        <f t="shared" si="10"/>
        <v>0.39156626506024095</v>
      </c>
      <c r="S24" s="3">
        <f t="shared" si="13"/>
        <v>0.4634146341463415</v>
      </c>
      <c r="T24" s="3">
        <f t="shared" si="14"/>
        <v>0.5365853658536586</v>
      </c>
      <c r="U24" s="4">
        <f t="shared" si="11"/>
        <v>0.29003820158683513</v>
      </c>
      <c r="V24" s="17">
        <f t="shared" si="3"/>
        <v>0.384415003825752</v>
      </c>
      <c r="W24" s="7"/>
      <c r="X24" s="7"/>
    </row>
    <row r="25" spans="1:24" ht="11.25">
      <c r="A25" s="2" t="s">
        <v>20</v>
      </c>
      <c r="B25" s="2">
        <v>5849</v>
      </c>
      <c r="C25" s="2">
        <v>3839</v>
      </c>
      <c r="D25" s="2">
        <f t="shared" si="12"/>
        <v>5636</v>
      </c>
      <c r="E25" s="2">
        <f t="shared" si="4"/>
        <v>3614</v>
      </c>
      <c r="F25" s="2">
        <v>213</v>
      </c>
      <c r="G25" s="2">
        <v>225</v>
      </c>
      <c r="H25" s="2">
        <f t="shared" si="0"/>
        <v>438</v>
      </c>
      <c r="I25" s="4">
        <f t="shared" si="5"/>
        <v>0.6037365813377374</v>
      </c>
      <c r="J25" s="4">
        <f t="shared" si="6"/>
        <v>0.3962634186622626</v>
      </c>
      <c r="K25" s="3">
        <f t="shared" si="7"/>
        <v>0.6092972972972973</v>
      </c>
      <c r="L25" s="3">
        <f t="shared" si="8"/>
        <v>0.3907027027027027</v>
      </c>
      <c r="M25" s="7">
        <v>184</v>
      </c>
      <c r="N25" s="7">
        <v>183</v>
      </c>
      <c r="O25" s="7">
        <v>29</v>
      </c>
      <c r="P25" s="7">
        <v>42</v>
      </c>
      <c r="Q25" s="3">
        <f t="shared" si="9"/>
        <v>0.5013623978201635</v>
      </c>
      <c r="R25" s="3">
        <f t="shared" si="10"/>
        <v>0.4986376021798365</v>
      </c>
      <c r="S25" s="3">
        <f t="shared" si="13"/>
        <v>0.4084507042253521</v>
      </c>
      <c r="T25" s="3">
        <f t="shared" si="14"/>
        <v>0.5915492957746479</v>
      </c>
      <c r="U25" s="4">
        <f t="shared" si="11"/>
        <v>0.18582338718962266</v>
      </c>
      <c r="V25" s="5">
        <f t="shared" si="3"/>
        <v>0.4016931861438904</v>
      </c>
      <c r="W25" s="7"/>
      <c r="X25" s="7"/>
    </row>
    <row r="26" spans="1:24" ht="11.25">
      <c r="A26" s="2" t="s">
        <v>21</v>
      </c>
      <c r="B26" s="2">
        <v>1312</v>
      </c>
      <c r="C26" s="2">
        <v>455</v>
      </c>
      <c r="D26" s="2">
        <f t="shared" si="12"/>
        <v>1245</v>
      </c>
      <c r="E26" s="2">
        <f t="shared" si="4"/>
        <v>390</v>
      </c>
      <c r="F26" s="2">
        <v>67</v>
      </c>
      <c r="G26" s="2">
        <v>65</v>
      </c>
      <c r="H26" s="2">
        <f t="shared" si="0"/>
        <v>132</v>
      </c>
      <c r="I26" s="4">
        <f t="shared" si="5"/>
        <v>0.7425014148273911</v>
      </c>
      <c r="J26" s="4">
        <f t="shared" si="6"/>
        <v>0.25749858517260893</v>
      </c>
      <c r="K26" s="3">
        <f t="shared" si="7"/>
        <v>0.7614678899082569</v>
      </c>
      <c r="L26" s="3">
        <f t="shared" si="8"/>
        <v>0.23853211009174313</v>
      </c>
      <c r="M26" s="7">
        <v>27</v>
      </c>
      <c r="N26" s="7">
        <v>23</v>
      </c>
      <c r="O26" s="7">
        <v>40</v>
      </c>
      <c r="P26" s="7">
        <v>42</v>
      </c>
      <c r="Q26" s="3">
        <f t="shared" si="9"/>
        <v>0.54</v>
      </c>
      <c r="R26" s="3">
        <f t="shared" si="10"/>
        <v>0.46</v>
      </c>
      <c r="S26" s="3">
        <f t="shared" si="13"/>
        <v>0.4878048780487805</v>
      </c>
      <c r="T26" s="3">
        <f t="shared" si="14"/>
        <v>0.5121951219512195</v>
      </c>
      <c r="U26" s="4">
        <f t="shared" si="11"/>
        <v>0.10439024390243912</v>
      </c>
      <c r="V26" s="5">
        <f t="shared" si="3"/>
        <v>0.5473260237189528</v>
      </c>
      <c r="W26" s="7"/>
      <c r="X26" s="7"/>
    </row>
    <row r="27" spans="1:24" ht="11.25">
      <c r="A27" s="2" t="s">
        <v>22</v>
      </c>
      <c r="B27" s="2">
        <v>1855</v>
      </c>
      <c r="C27" s="2">
        <v>1179</v>
      </c>
      <c r="D27" s="2">
        <f t="shared" si="12"/>
        <v>1579</v>
      </c>
      <c r="E27" s="2">
        <f t="shared" si="4"/>
        <v>1000</v>
      </c>
      <c r="F27" s="23">
        <v>276</v>
      </c>
      <c r="G27" s="22">
        <v>179</v>
      </c>
      <c r="H27" s="2">
        <f t="shared" si="0"/>
        <v>455</v>
      </c>
      <c r="I27" s="4">
        <f t="shared" si="5"/>
        <v>0.6114040870138431</v>
      </c>
      <c r="J27" s="4">
        <f t="shared" si="6"/>
        <v>0.38859591298615687</v>
      </c>
      <c r="K27" s="3">
        <f t="shared" si="7"/>
        <v>0.612252811167119</v>
      </c>
      <c r="L27" s="3">
        <f t="shared" si="8"/>
        <v>0.38774718883288095</v>
      </c>
      <c r="M27" s="7">
        <v>106</v>
      </c>
      <c r="N27" s="7">
        <v>90</v>
      </c>
      <c r="O27" s="7">
        <v>170</v>
      </c>
      <c r="P27" s="7">
        <v>79</v>
      </c>
      <c r="Q27" s="3">
        <f t="shared" si="9"/>
        <v>0.5408163265306123</v>
      </c>
      <c r="R27" s="3">
        <f t="shared" si="10"/>
        <v>0.45918367346938777</v>
      </c>
      <c r="S27" s="3">
        <f t="shared" si="13"/>
        <v>0.6827309236947792</v>
      </c>
      <c r="T27" s="3">
        <f t="shared" si="14"/>
        <v>0.3172690763052209</v>
      </c>
      <c r="U27" s="4">
        <f t="shared" si="11"/>
        <v>-0.28382919432833376</v>
      </c>
      <c r="V27" s="15">
        <f t="shared" si="3"/>
        <v>-0.14095622505532024</v>
      </c>
      <c r="W27" s="7"/>
      <c r="X27" s="7"/>
    </row>
    <row r="28" spans="1:24" ht="11.25">
      <c r="A28" s="2" t="s">
        <v>23</v>
      </c>
      <c r="B28" s="2">
        <v>2435</v>
      </c>
      <c r="C28" s="2">
        <v>1475</v>
      </c>
      <c r="D28" s="2">
        <f t="shared" si="12"/>
        <v>2351</v>
      </c>
      <c r="E28" s="2">
        <f t="shared" si="4"/>
        <v>1382</v>
      </c>
      <c r="F28" s="2">
        <v>84</v>
      </c>
      <c r="G28" s="2">
        <v>93</v>
      </c>
      <c r="H28" s="2">
        <f t="shared" si="0"/>
        <v>177</v>
      </c>
      <c r="I28" s="4">
        <f t="shared" si="5"/>
        <v>0.6227621483375959</v>
      </c>
      <c r="J28" s="4">
        <f t="shared" si="6"/>
        <v>0.3772378516624041</v>
      </c>
      <c r="K28" s="3">
        <f t="shared" si="7"/>
        <v>0.6297883739619609</v>
      </c>
      <c r="L28" s="3">
        <f t="shared" si="8"/>
        <v>0.3702116260380391</v>
      </c>
      <c r="M28" s="7">
        <v>42</v>
      </c>
      <c r="N28" s="7">
        <v>34</v>
      </c>
      <c r="O28" s="7">
        <v>42</v>
      </c>
      <c r="P28" s="7">
        <v>59</v>
      </c>
      <c r="Q28" s="3">
        <f t="shared" si="9"/>
        <v>0.5526315789473685</v>
      </c>
      <c r="R28" s="3">
        <f t="shared" si="10"/>
        <v>0.4473684210526316</v>
      </c>
      <c r="S28" s="3">
        <f t="shared" si="13"/>
        <v>0.4158415841584158</v>
      </c>
      <c r="T28" s="3">
        <f t="shared" si="14"/>
        <v>0.5841584158415841</v>
      </c>
      <c r="U28" s="4">
        <f t="shared" si="11"/>
        <v>0.2735799895779053</v>
      </c>
      <c r="V28" s="5">
        <f t="shared" si="3"/>
        <v>0.42789357960709007</v>
      </c>
      <c r="W28" s="7"/>
      <c r="X28" s="7"/>
    </row>
    <row r="29" spans="1:24" ht="11.25">
      <c r="A29" s="2" t="s">
        <v>24</v>
      </c>
      <c r="B29" s="2">
        <v>1375</v>
      </c>
      <c r="C29" s="2">
        <v>1542</v>
      </c>
      <c r="D29" s="2">
        <f t="shared" si="12"/>
        <v>1182</v>
      </c>
      <c r="E29" s="2">
        <f t="shared" si="4"/>
        <v>1302</v>
      </c>
      <c r="F29" s="24">
        <v>193</v>
      </c>
      <c r="G29" s="24">
        <v>240</v>
      </c>
      <c r="H29" s="2">
        <f t="shared" si="0"/>
        <v>433</v>
      </c>
      <c r="I29" s="4">
        <f t="shared" si="5"/>
        <v>0.4713747000342818</v>
      </c>
      <c r="J29" s="4">
        <f t="shared" si="6"/>
        <v>0.5286252999657182</v>
      </c>
      <c r="K29" s="3">
        <f t="shared" si="7"/>
        <v>0.4758454106280193</v>
      </c>
      <c r="L29" s="3">
        <f t="shared" si="8"/>
        <v>0.5241545893719807</v>
      </c>
      <c r="M29" s="7">
        <v>147</v>
      </c>
      <c r="N29" s="7">
        <v>114</v>
      </c>
      <c r="O29" s="7">
        <v>48</v>
      </c>
      <c r="P29" s="7">
        <v>148</v>
      </c>
      <c r="Q29" s="3">
        <f t="shared" si="9"/>
        <v>0.5632183908045977</v>
      </c>
      <c r="R29" s="3">
        <f t="shared" si="10"/>
        <v>0.4367816091954023</v>
      </c>
      <c r="S29" s="3">
        <f t="shared" si="13"/>
        <v>0.24489795918367346</v>
      </c>
      <c r="T29" s="3">
        <f t="shared" si="14"/>
        <v>0.7551020408163265</v>
      </c>
      <c r="U29" s="4">
        <f t="shared" si="11"/>
        <v>0.6366408632418484</v>
      </c>
      <c r="V29" s="5">
        <f t="shared" si="3"/>
        <v>0.4618949028886917</v>
      </c>
      <c r="W29" s="7"/>
      <c r="X29" s="7"/>
    </row>
    <row r="30" spans="1:24" ht="11.25">
      <c r="A30" s="2" t="s">
        <v>25</v>
      </c>
      <c r="B30" s="2">
        <v>2466</v>
      </c>
      <c r="C30" s="2">
        <v>1920</v>
      </c>
      <c r="D30" s="2">
        <f t="shared" si="12"/>
        <v>2256</v>
      </c>
      <c r="E30" s="2">
        <f t="shared" si="4"/>
        <v>1723</v>
      </c>
      <c r="F30" s="2">
        <v>210</v>
      </c>
      <c r="G30" s="2">
        <v>197</v>
      </c>
      <c r="H30" s="2">
        <f t="shared" si="0"/>
        <v>407</v>
      </c>
      <c r="I30" s="4">
        <f t="shared" si="5"/>
        <v>0.5622435020519836</v>
      </c>
      <c r="J30" s="4">
        <f t="shared" si="6"/>
        <v>0.4377564979480164</v>
      </c>
      <c r="K30" s="3">
        <f t="shared" si="7"/>
        <v>0.5669766272932898</v>
      </c>
      <c r="L30" s="3">
        <f t="shared" si="8"/>
        <v>0.4330233727067102</v>
      </c>
      <c r="M30" s="7">
        <v>187</v>
      </c>
      <c r="N30" s="7">
        <v>178</v>
      </c>
      <c r="O30" s="7">
        <v>23</v>
      </c>
      <c r="P30" s="7">
        <v>19</v>
      </c>
      <c r="Q30" s="3">
        <f t="shared" si="9"/>
        <v>0.5123287671232877</v>
      </c>
      <c r="R30" s="3">
        <f t="shared" si="10"/>
        <v>0.4876712328767123</v>
      </c>
      <c r="S30" s="3">
        <f t="shared" si="13"/>
        <v>0.5476190476190477</v>
      </c>
      <c r="T30" s="3">
        <f t="shared" si="14"/>
        <v>0.4523809523809524</v>
      </c>
      <c r="U30" s="4">
        <f t="shared" si="11"/>
        <v>-0.07058056099151999</v>
      </c>
      <c r="V30" s="3">
        <f t="shared" si="3"/>
        <v>0.03871515934848424</v>
      </c>
      <c r="W30" s="7"/>
      <c r="X30" s="7"/>
    </row>
    <row r="31" spans="1:24" ht="11.25">
      <c r="A31" s="2" t="s">
        <v>26</v>
      </c>
      <c r="B31" s="2">
        <v>944</v>
      </c>
      <c r="C31" s="2">
        <v>1026</v>
      </c>
      <c r="D31" s="2">
        <f t="shared" si="12"/>
        <v>863</v>
      </c>
      <c r="E31" s="2">
        <f t="shared" si="4"/>
        <v>602</v>
      </c>
      <c r="F31" s="2">
        <v>81</v>
      </c>
      <c r="G31" s="2">
        <v>424</v>
      </c>
      <c r="H31" s="2">
        <f t="shared" si="0"/>
        <v>505</v>
      </c>
      <c r="I31" s="4">
        <f t="shared" si="5"/>
        <v>0.47918781725888326</v>
      </c>
      <c r="J31" s="4">
        <f t="shared" si="6"/>
        <v>0.5208121827411167</v>
      </c>
      <c r="K31" s="3">
        <f t="shared" si="7"/>
        <v>0.5890784982935153</v>
      </c>
      <c r="L31" s="3">
        <f t="shared" si="8"/>
        <v>0.4109215017064846</v>
      </c>
      <c r="M31" s="7">
        <v>44</v>
      </c>
      <c r="N31" s="7">
        <v>81</v>
      </c>
      <c r="O31" s="7">
        <v>37</v>
      </c>
      <c r="P31" s="7">
        <v>343</v>
      </c>
      <c r="Q31" s="3">
        <f t="shared" si="9"/>
        <v>0.352</v>
      </c>
      <c r="R31" s="3">
        <f t="shared" si="10"/>
        <v>0.648</v>
      </c>
      <c r="S31" s="3">
        <f t="shared" si="13"/>
        <v>0.09736842105263158</v>
      </c>
      <c r="T31" s="3">
        <f t="shared" si="14"/>
        <v>0.9026315789473685</v>
      </c>
      <c r="U31" s="4">
        <f t="shared" si="11"/>
        <v>0.5092631578947369</v>
      </c>
      <c r="V31" s="5">
        <f t="shared" si="3"/>
        <v>0.9834201544817676</v>
      </c>
      <c r="W31" s="7"/>
      <c r="X31" s="7"/>
    </row>
    <row r="32" spans="1:24" ht="11.25">
      <c r="A32" s="2" t="s">
        <v>27</v>
      </c>
      <c r="B32" s="2">
        <v>928</v>
      </c>
      <c r="C32" s="2">
        <v>638</v>
      </c>
      <c r="D32" s="2">
        <f t="shared" si="12"/>
        <v>898</v>
      </c>
      <c r="E32" s="2">
        <f t="shared" si="4"/>
        <v>611</v>
      </c>
      <c r="F32" s="2">
        <v>30</v>
      </c>
      <c r="G32" s="2">
        <v>27</v>
      </c>
      <c r="H32" s="2">
        <f t="shared" si="0"/>
        <v>57</v>
      </c>
      <c r="I32" s="4">
        <f t="shared" si="5"/>
        <v>0.5925925925925926</v>
      </c>
      <c r="J32" s="4">
        <f t="shared" si="6"/>
        <v>0.4074074074074074</v>
      </c>
      <c r="K32" s="3">
        <f t="shared" si="7"/>
        <v>0.5950960901259112</v>
      </c>
      <c r="L32" s="3">
        <f t="shared" si="8"/>
        <v>0.4049039098740888</v>
      </c>
      <c r="M32" s="7">
        <v>30</v>
      </c>
      <c r="N32" s="7">
        <v>27</v>
      </c>
      <c r="O32" s="7">
        <v>6</v>
      </c>
      <c r="P32" s="7">
        <v>3</v>
      </c>
      <c r="Q32" s="3">
        <f t="shared" si="9"/>
        <v>0.5263157894736842</v>
      </c>
      <c r="R32" s="3">
        <f t="shared" si="10"/>
        <v>0.47368421052631576</v>
      </c>
      <c r="S32" s="3">
        <f t="shared" si="13"/>
        <v>0.6666666666666666</v>
      </c>
      <c r="T32" s="3">
        <f t="shared" si="14"/>
        <v>0.3333333333333333</v>
      </c>
      <c r="U32" s="4">
        <f t="shared" si="11"/>
        <v>-0.2807017543859649</v>
      </c>
      <c r="V32" s="15">
        <f t="shared" si="3"/>
        <v>-0.14314115308151076</v>
      </c>
      <c r="W32" s="7"/>
      <c r="X32" s="7"/>
    </row>
    <row r="33" spans="1:24" ht="11.25">
      <c r="A33" s="2" t="s">
        <v>28</v>
      </c>
      <c r="B33" s="2">
        <v>2387</v>
      </c>
      <c r="C33" s="2">
        <v>1435</v>
      </c>
      <c r="D33" s="2">
        <f t="shared" si="12"/>
        <v>2200</v>
      </c>
      <c r="E33" s="2">
        <f t="shared" si="4"/>
        <v>1193</v>
      </c>
      <c r="F33" s="2">
        <v>187</v>
      </c>
      <c r="G33" s="2">
        <v>242</v>
      </c>
      <c r="H33" s="2">
        <f t="shared" si="0"/>
        <v>429</v>
      </c>
      <c r="I33" s="4">
        <f t="shared" si="5"/>
        <v>0.6245421245421245</v>
      </c>
      <c r="J33" s="4">
        <f t="shared" si="6"/>
        <v>0.37545787545787546</v>
      </c>
      <c r="K33" s="3">
        <f t="shared" si="7"/>
        <v>0.6483937518420277</v>
      </c>
      <c r="L33" s="3">
        <f t="shared" si="8"/>
        <v>0.3516062481579723</v>
      </c>
      <c r="M33" s="7">
        <v>98</v>
      </c>
      <c r="N33" s="7">
        <v>120</v>
      </c>
      <c r="O33" s="7">
        <v>89</v>
      </c>
      <c r="P33" s="7">
        <v>122</v>
      </c>
      <c r="Q33" s="3">
        <f t="shared" si="9"/>
        <v>0.44954128440366975</v>
      </c>
      <c r="R33" s="3">
        <f t="shared" si="10"/>
        <v>0.5504587155963303</v>
      </c>
      <c r="S33" s="3">
        <f t="shared" si="13"/>
        <v>0.4218009478672986</v>
      </c>
      <c r="T33" s="3">
        <f t="shared" si="14"/>
        <v>0.5781990521327014</v>
      </c>
      <c r="U33" s="4">
        <f t="shared" si="11"/>
        <v>0.05548067307274229</v>
      </c>
      <c r="V33" s="5">
        <f t="shared" si="3"/>
        <v>0.4531856079494583</v>
      </c>
      <c r="W33" s="7"/>
      <c r="X33" s="7"/>
    </row>
    <row r="34" spans="1:24" ht="11.25">
      <c r="A34" s="2" t="s">
        <v>29</v>
      </c>
      <c r="B34" s="2">
        <v>2339</v>
      </c>
      <c r="C34" s="2">
        <v>2564</v>
      </c>
      <c r="D34" s="2">
        <f t="shared" si="12"/>
        <v>2253</v>
      </c>
      <c r="E34" s="2">
        <f t="shared" si="4"/>
        <v>2404</v>
      </c>
      <c r="F34" s="2">
        <v>86</v>
      </c>
      <c r="G34" s="2">
        <v>160</v>
      </c>
      <c r="H34" s="2">
        <f t="shared" si="0"/>
        <v>246</v>
      </c>
      <c r="I34" s="4">
        <f t="shared" si="5"/>
        <v>0.47705486436875383</v>
      </c>
      <c r="J34" s="4">
        <f t="shared" si="6"/>
        <v>0.5229451356312462</v>
      </c>
      <c r="K34" s="3">
        <f t="shared" si="7"/>
        <v>0.48378784625295257</v>
      </c>
      <c r="L34" s="3">
        <f t="shared" si="8"/>
        <v>0.5162121537470474</v>
      </c>
      <c r="M34" s="7">
        <v>65</v>
      </c>
      <c r="N34" s="7">
        <v>122</v>
      </c>
      <c r="O34" s="7">
        <v>18</v>
      </c>
      <c r="P34" s="7">
        <v>38</v>
      </c>
      <c r="Q34" s="3">
        <f t="shared" si="9"/>
        <v>0.34759358288770054</v>
      </c>
      <c r="R34" s="3">
        <f t="shared" si="10"/>
        <v>0.6524064171122995</v>
      </c>
      <c r="S34" s="3">
        <f t="shared" si="13"/>
        <v>0.32142857142857145</v>
      </c>
      <c r="T34" s="3">
        <f t="shared" si="14"/>
        <v>0.6785714285714286</v>
      </c>
      <c r="U34" s="4">
        <f t="shared" si="11"/>
        <v>0.05233002291825817</v>
      </c>
      <c r="V34" s="5">
        <f t="shared" si="3"/>
        <v>0.32471854964876223</v>
      </c>
      <c r="W34" s="7"/>
      <c r="X34" s="7"/>
    </row>
    <row r="35" spans="1:24" ht="11.25">
      <c r="A35" s="2" t="s">
        <v>31</v>
      </c>
      <c r="B35" s="2">
        <v>482</v>
      </c>
      <c r="C35" s="2">
        <v>258</v>
      </c>
      <c r="D35" s="2">
        <f>B35-F35</f>
        <v>415</v>
      </c>
      <c r="E35" s="2">
        <f>C35-G35</f>
        <v>219</v>
      </c>
      <c r="F35" s="24">
        <v>67</v>
      </c>
      <c r="G35" s="24">
        <v>39</v>
      </c>
      <c r="H35" s="2">
        <f>F35+G35</f>
        <v>106</v>
      </c>
      <c r="I35" s="4">
        <f>B35/(B35+C35)</f>
        <v>0.6513513513513514</v>
      </c>
      <c r="J35" s="4">
        <f>C35/(C35+B35)</f>
        <v>0.34864864864864864</v>
      </c>
      <c r="K35" s="3">
        <f>D35/(D35+E35)</f>
        <v>0.6545741324921136</v>
      </c>
      <c r="L35" s="3">
        <f>E35/(E35+D35)</f>
        <v>0.34542586750788645</v>
      </c>
      <c r="M35" s="7">
        <v>67</v>
      </c>
      <c r="N35" s="7">
        <v>37</v>
      </c>
      <c r="O35" s="7">
        <v>20</v>
      </c>
      <c r="P35" s="7">
        <v>19</v>
      </c>
      <c r="Q35" s="3">
        <f>M35/(M35+N35)</f>
        <v>0.6442307692307693</v>
      </c>
      <c r="R35" s="3">
        <f>N35/(N35+M35)</f>
        <v>0.3557692307692308</v>
      </c>
      <c r="S35" s="3">
        <f t="shared" si="13"/>
        <v>0.5128205128205128</v>
      </c>
      <c r="T35" s="3">
        <f t="shared" si="14"/>
        <v>0.48717948717948717</v>
      </c>
      <c r="U35" s="4">
        <f t="shared" si="11"/>
        <v>0.262820512820513</v>
      </c>
      <c r="V35" s="17">
        <f t="shared" si="3"/>
        <v>0.28350723934320166</v>
      </c>
      <c r="W35" s="7"/>
      <c r="X35" s="7"/>
    </row>
    <row r="36" spans="1:24" ht="11.25">
      <c r="A36" s="2" t="s">
        <v>30</v>
      </c>
      <c r="B36" s="2">
        <v>1471</v>
      </c>
      <c r="C36" s="2">
        <v>807</v>
      </c>
      <c r="D36" s="2">
        <f t="shared" si="12"/>
        <v>1408</v>
      </c>
      <c r="E36" s="2">
        <f t="shared" si="4"/>
        <v>741</v>
      </c>
      <c r="F36" s="2">
        <v>63</v>
      </c>
      <c r="G36" s="2">
        <v>66</v>
      </c>
      <c r="H36" s="2">
        <f t="shared" si="0"/>
        <v>129</v>
      </c>
      <c r="I36" s="4">
        <f t="shared" si="5"/>
        <v>0.6457418788410887</v>
      </c>
      <c r="J36" s="4">
        <f t="shared" si="6"/>
        <v>0.3542581211589113</v>
      </c>
      <c r="K36" s="3">
        <f t="shared" si="7"/>
        <v>0.6551884597487203</v>
      </c>
      <c r="L36" s="3">
        <f t="shared" si="8"/>
        <v>0.3448115402512797</v>
      </c>
      <c r="M36" s="7">
        <v>33</v>
      </c>
      <c r="N36" s="7">
        <v>25</v>
      </c>
      <c r="O36" s="7">
        <v>30</v>
      </c>
      <c r="P36" s="7">
        <v>41</v>
      </c>
      <c r="Q36" s="3">
        <f t="shared" si="9"/>
        <v>0.5689655172413793</v>
      </c>
      <c r="R36" s="3">
        <f t="shared" si="10"/>
        <v>0.43103448275862066</v>
      </c>
      <c r="S36" s="3">
        <f t="shared" si="13"/>
        <v>0.4225352112676056</v>
      </c>
      <c r="T36" s="3">
        <f t="shared" si="14"/>
        <v>0.5774647887323944</v>
      </c>
      <c r="U36" s="4">
        <f t="shared" si="11"/>
        <v>0.2928606119475474</v>
      </c>
      <c r="V36" s="5">
        <f t="shared" si="3"/>
        <v>0.46530649696222937</v>
      </c>
      <c r="W36" s="7"/>
      <c r="X36" s="7"/>
    </row>
    <row r="37" spans="1:24" ht="11.25">
      <c r="A37" s="2" t="s">
        <v>43</v>
      </c>
      <c r="B37" s="2">
        <v>1769</v>
      </c>
      <c r="C37" s="2">
        <v>1190</v>
      </c>
      <c r="D37" s="2">
        <f t="shared" si="12"/>
        <v>1339</v>
      </c>
      <c r="E37" s="2">
        <f t="shared" si="4"/>
        <v>826</v>
      </c>
      <c r="F37" s="2">
        <v>430</v>
      </c>
      <c r="G37" s="2">
        <v>364</v>
      </c>
      <c r="H37" s="2">
        <f t="shared" si="0"/>
        <v>794</v>
      </c>
      <c r="I37" s="4">
        <f t="shared" si="5"/>
        <v>0.5978371071307874</v>
      </c>
      <c r="J37" s="4">
        <f t="shared" si="6"/>
        <v>0.4021628928692126</v>
      </c>
      <c r="K37" s="3">
        <f t="shared" si="7"/>
        <v>0.6184757505773673</v>
      </c>
      <c r="L37" s="3">
        <f t="shared" si="8"/>
        <v>0.3815242494226328</v>
      </c>
      <c r="M37" s="7">
        <v>240</v>
      </c>
      <c r="N37" s="7">
        <v>178</v>
      </c>
      <c r="O37" s="7">
        <v>190</v>
      </c>
      <c r="P37" s="7">
        <v>186</v>
      </c>
      <c r="Q37" s="3">
        <f t="shared" si="9"/>
        <v>0.5741626794258373</v>
      </c>
      <c r="R37" s="3">
        <f t="shared" si="10"/>
        <v>0.4258373205741627</v>
      </c>
      <c r="S37" s="3">
        <f t="shared" si="13"/>
        <v>0.5053191489361702</v>
      </c>
      <c r="T37" s="3">
        <f t="shared" si="14"/>
        <v>0.4946808510638298</v>
      </c>
      <c r="U37" s="4">
        <f t="shared" si="11"/>
        <v>0.13768706097933414</v>
      </c>
      <c r="V37" s="17">
        <f t="shared" si="3"/>
        <v>0.22631320328239402</v>
      </c>
      <c r="W37" s="7"/>
      <c r="X37" s="7"/>
    </row>
    <row r="38" spans="1:24" ht="11.25">
      <c r="A38" s="2" t="s">
        <v>32</v>
      </c>
      <c r="B38" s="2">
        <v>626</v>
      </c>
      <c r="C38" s="2">
        <v>545</v>
      </c>
      <c r="D38" s="2">
        <f t="shared" si="12"/>
        <v>603</v>
      </c>
      <c r="E38" s="2">
        <f t="shared" si="4"/>
        <v>493</v>
      </c>
      <c r="F38" s="2">
        <v>23</v>
      </c>
      <c r="G38" s="2">
        <v>52</v>
      </c>
      <c r="H38" s="2">
        <f t="shared" si="0"/>
        <v>75</v>
      </c>
      <c r="I38" s="4">
        <f t="shared" si="5"/>
        <v>0.5345858240819812</v>
      </c>
      <c r="J38" s="4">
        <f t="shared" si="6"/>
        <v>0.4654141759180188</v>
      </c>
      <c r="K38" s="3">
        <f t="shared" si="7"/>
        <v>0.5501824817518248</v>
      </c>
      <c r="L38" s="3">
        <f t="shared" si="8"/>
        <v>0.4498175182481752</v>
      </c>
      <c r="M38" s="7">
        <v>19</v>
      </c>
      <c r="N38" s="7">
        <v>31</v>
      </c>
      <c r="O38" s="7">
        <v>4</v>
      </c>
      <c r="P38" s="7">
        <v>21</v>
      </c>
      <c r="Q38" s="3">
        <f t="shared" si="9"/>
        <v>0.38</v>
      </c>
      <c r="R38" s="3">
        <f t="shared" si="10"/>
        <v>0.62</v>
      </c>
      <c r="S38" s="3">
        <f t="shared" si="13"/>
        <v>0.16</v>
      </c>
      <c r="T38" s="3">
        <f t="shared" si="14"/>
        <v>0.84</v>
      </c>
      <c r="U38" s="4">
        <f t="shared" si="11"/>
        <v>0.44</v>
      </c>
      <c r="V38" s="5">
        <f t="shared" si="3"/>
        <v>0.7803649635036496</v>
      </c>
      <c r="W38" s="7"/>
      <c r="X38" s="7"/>
    </row>
    <row r="39" spans="1:24" ht="11.25">
      <c r="A39" s="2" t="s">
        <v>33</v>
      </c>
      <c r="B39" s="2">
        <v>805</v>
      </c>
      <c r="C39" s="2">
        <v>585</v>
      </c>
      <c r="D39" s="2">
        <f t="shared" si="12"/>
        <v>744</v>
      </c>
      <c r="E39" s="2">
        <f t="shared" si="4"/>
        <v>497</v>
      </c>
      <c r="F39" s="2">
        <v>61</v>
      </c>
      <c r="G39" s="2">
        <v>88</v>
      </c>
      <c r="H39" s="2">
        <f t="shared" si="0"/>
        <v>149</v>
      </c>
      <c r="I39" s="4">
        <f t="shared" si="5"/>
        <v>0.579136690647482</v>
      </c>
      <c r="J39" s="4">
        <f t="shared" si="6"/>
        <v>0.420863309352518</v>
      </c>
      <c r="K39" s="3">
        <f t="shared" si="7"/>
        <v>0.5995165189363416</v>
      </c>
      <c r="L39" s="3">
        <f t="shared" si="8"/>
        <v>0.40048348106365833</v>
      </c>
      <c r="M39" s="7">
        <v>33</v>
      </c>
      <c r="N39" s="7">
        <v>57</v>
      </c>
      <c r="O39" s="7">
        <v>28</v>
      </c>
      <c r="P39" s="7">
        <v>31</v>
      </c>
      <c r="Q39" s="3">
        <f t="shared" si="9"/>
        <v>0.36666666666666664</v>
      </c>
      <c r="R39" s="3">
        <f t="shared" si="10"/>
        <v>0.6333333333333333</v>
      </c>
      <c r="S39" s="3">
        <f t="shared" si="13"/>
        <v>0.4745762711864407</v>
      </c>
      <c r="T39" s="3">
        <f t="shared" si="14"/>
        <v>0.5254237288135594</v>
      </c>
      <c r="U39" s="4">
        <f t="shared" si="11"/>
        <v>-0.2158192090395481</v>
      </c>
      <c r="V39" s="17">
        <f t="shared" si="3"/>
        <v>0.24988049549980185</v>
      </c>
      <c r="W39" s="7"/>
      <c r="X39" s="7"/>
    </row>
    <row r="40" spans="1:24" ht="11.25">
      <c r="A40" s="2" t="s">
        <v>34</v>
      </c>
      <c r="B40" s="2">
        <v>4115</v>
      </c>
      <c r="C40" s="2">
        <v>3724</v>
      </c>
      <c r="D40" s="2">
        <f t="shared" si="12"/>
        <v>3969</v>
      </c>
      <c r="E40" s="2">
        <f t="shared" si="4"/>
        <v>3633</v>
      </c>
      <c r="F40" s="2">
        <v>146</v>
      </c>
      <c r="G40" s="2">
        <v>91</v>
      </c>
      <c r="H40" s="2">
        <f t="shared" si="0"/>
        <v>237</v>
      </c>
      <c r="I40" s="4">
        <f t="shared" si="5"/>
        <v>0.5249394055364205</v>
      </c>
      <c r="J40" s="4">
        <f t="shared" si="6"/>
        <v>0.4750605944635795</v>
      </c>
      <c r="K40" s="3">
        <f t="shared" si="7"/>
        <v>0.5220994475138122</v>
      </c>
      <c r="L40" s="3">
        <f t="shared" si="8"/>
        <v>0.47790055248618785</v>
      </c>
      <c r="M40" s="7">
        <v>130</v>
      </c>
      <c r="N40" s="7">
        <v>57</v>
      </c>
      <c r="O40" s="7">
        <v>16</v>
      </c>
      <c r="P40" s="7">
        <v>34</v>
      </c>
      <c r="Q40" s="3">
        <f t="shared" si="9"/>
        <v>0.6951871657754011</v>
      </c>
      <c r="R40" s="3">
        <f t="shared" si="10"/>
        <v>0.3048128342245989</v>
      </c>
      <c r="S40" s="3">
        <f t="shared" si="13"/>
        <v>0.32</v>
      </c>
      <c r="T40" s="3">
        <f t="shared" si="14"/>
        <v>0.68</v>
      </c>
      <c r="U40" s="4">
        <f t="shared" si="11"/>
        <v>0.7503743315508021</v>
      </c>
      <c r="V40" s="5">
        <f t="shared" si="3"/>
        <v>0.4041988950276244</v>
      </c>
      <c r="W40" s="7"/>
      <c r="X40" s="7"/>
    </row>
    <row r="41" spans="1:24" ht="11.25">
      <c r="A41" s="2" t="s">
        <v>35</v>
      </c>
      <c r="B41" s="2">
        <v>877</v>
      </c>
      <c r="C41" s="2">
        <v>668</v>
      </c>
      <c r="D41" s="2">
        <f t="shared" si="12"/>
        <v>856</v>
      </c>
      <c r="E41" s="2">
        <f t="shared" si="4"/>
        <v>645</v>
      </c>
      <c r="F41" s="2">
        <v>21</v>
      </c>
      <c r="G41" s="2">
        <v>23</v>
      </c>
      <c r="H41" s="2">
        <f t="shared" si="0"/>
        <v>44</v>
      </c>
      <c r="I41" s="4">
        <f t="shared" si="5"/>
        <v>0.5676375404530745</v>
      </c>
      <c r="J41" s="4">
        <f t="shared" si="6"/>
        <v>0.4323624595469256</v>
      </c>
      <c r="K41" s="3">
        <f t="shared" si="7"/>
        <v>0.570286475682878</v>
      </c>
      <c r="L41" s="3">
        <f t="shared" si="8"/>
        <v>0.4297135243171219</v>
      </c>
      <c r="M41" s="7">
        <v>14</v>
      </c>
      <c r="N41" s="7">
        <v>21</v>
      </c>
      <c r="O41" s="7">
        <v>7</v>
      </c>
      <c r="P41" s="7">
        <v>2</v>
      </c>
      <c r="Q41" s="3">
        <f t="shared" si="9"/>
        <v>0.4</v>
      </c>
      <c r="R41" s="3">
        <f t="shared" si="10"/>
        <v>0.6</v>
      </c>
      <c r="S41" s="3">
        <f t="shared" si="13"/>
        <v>0.7777777777777778</v>
      </c>
      <c r="T41" s="3">
        <f t="shared" si="14"/>
        <v>0.2222222222222222</v>
      </c>
      <c r="U41" s="4">
        <f t="shared" si="11"/>
        <v>-0.7555555555555555</v>
      </c>
      <c r="V41" s="15">
        <f t="shared" si="3"/>
        <v>-0.4149826041897995</v>
      </c>
      <c r="W41" s="7"/>
      <c r="X41" s="7"/>
    </row>
    <row r="42" spans="1:24" ht="11.25">
      <c r="A42" s="2" t="s">
        <v>36</v>
      </c>
      <c r="B42" s="2">
        <v>13787</v>
      </c>
      <c r="C42" s="2">
        <v>11598</v>
      </c>
      <c r="D42" s="2">
        <f t="shared" si="12"/>
        <v>13075</v>
      </c>
      <c r="E42" s="2">
        <f t="shared" si="4"/>
        <v>10842</v>
      </c>
      <c r="F42" s="2">
        <v>712</v>
      </c>
      <c r="G42" s="2">
        <v>756</v>
      </c>
      <c r="H42" s="2">
        <f t="shared" si="0"/>
        <v>1468</v>
      </c>
      <c r="I42" s="4">
        <f t="shared" si="5"/>
        <v>0.5431160133937365</v>
      </c>
      <c r="J42" s="4">
        <f t="shared" si="6"/>
        <v>0.45688398660626356</v>
      </c>
      <c r="K42" s="3">
        <f t="shared" si="7"/>
        <v>0.5466822762052097</v>
      </c>
      <c r="L42" s="3">
        <f t="shared" si="8"/>
        <v>0.4533177237947903</v>
      </c>
      <c r="M42" s="7">
        <v>503</v>
      </c>
      <c r="N42" s="7">
        <v>420</v>
      </c>
      <c r="O42" s="7">
        <v>209</v>
      </c>
      <c r="P42" s="7">
        <v>336</v>
      </c>
      <c r="Q42" s="3">
        <f t="shared" si="9"/>
        <v>0.5449620801733478</v>
      </c>
      <c r="R42" s="3">
        <f t="shared" si="10"/>
        <v>0.4550379198266522</v>
      </c>
      <c r="S42" s="3">
        <f t="shared" si="13"/>
        <v>0.3834862385321101</v>
      </c>
      <c r="T42" s="3">
        <f t="shared" si="14"/>
        <v>0.6165137614678899</v>
      </c>
      <c r="U42" s="4">
        <f t="shared" si="11"/>
        <v>0.32295168328247537</v>
      </c>
      <c r="V42" s="17">
        <f t="shared" si="3"/>
        <v>0.3263920753461992</v>
      </c>
      <c r="W42" s="7"/>
      <c r="X42" s="7"/>
    </row>
    <row r="43" spans="1:24" ht="11.25">
      <c r="A43" s="2" t="s">
        <v>37</v>
      </c>
      <c r="B43" s="2">
        <v>394</v>
      </c>
      <c r="C43" s="2">
        <v>203</v>
      </c>
      <c r="D43" s="2">
        <f t="shared" si="12"/>
        <v>380</v>
      </c>
      <c r="E43" s="2">
        <f t="shared" si="4"/>
        <v>193</v>
      </c>
      <c r="F43" s="2">
        <v>14</v>
      </c>
      <c r="G43" s="2">
        <v>10</v>
      </c>
      <c r="H43" s="2">
        <f t="shared" si="0"/>
        <v>24</v>
      </c>
      <c r="I43" s="4">
        <f t="shared" si="5"/>
        <v>0.6599664991624791</v>
      </c>
      <c r="J43" s="4">
        <f t="shared" si="6"/>
        <v>0.34003350083752093</v>
      </c>
      <c r="K43" s="3">
        <f t="shared" si="7"/>
        <v>0.6631762652705061</v>
      </c>
      <c r="L43" s="3">
        <f t="shared" si="8"/>
        <v>0.3368237347294939</v>
      </c>
      <c r="M43" s="7">
        <v>13</v>
      </c>
      <c r="N43" s="7">
        <v>10</v>
      </c>
      <c r="O43" s="7">
        <v>1</v>
      </c>
      <c r="P43" s="16">
        <v>0</v>
      </c>
      <c r="Q43" s="3">
        <f t="shared" si="9"/>
        <v>0.5652173913043478</v>
      </c>
      <c r="R43" s="3">
        <f t="shared" si="10"/>
        <v>0.43478260869565216</v>
      </c>
      <c r="S43" s="3">
        <f t="shared" si="13"/>
        <v>1</v>
      </c>
      <c r="T43" s="3">
        <f>P43/(P43+O43)</f>
        <v>0</v>
      </c>
      <c r="U43" s="4">
        <f>(Q43-S43)*2</f>
        <v>-0.8695652173913044</v>
      </c>
      <c r="V43" s="15">
        <f>(K43-S43)*2</f>
        <v>-0.6736474694589878</v>
      </c>
      <c r="W43" s="7"/>
      <c r="X43" s="7"/>
    </row>
    <row r="44" spans="1:24" ht="11.25">
      <c r="A44" s="2" t="s">
        <v>38</v>
      </c>
      <c r="B44" s="2">
        <v>2843</v>
      </c>
      <c r="C44" s="2">
        <v>1795</v>
      </c>
      <c r="D44" s="2">
        <f t="shared" si="12"/>
        <v>2726</v>
      </c>
      <c r="E44" s="2">
        <f t="shared" si="4"/>
        <v>1714</v>
      </c>
      <c r="F44" s="2">
        <v>117</v>
      </c>
      <c r="G44" s="2">
        <v>81</v>
      </c>
      <c r="H44" s="2">
        <f t="shared" si="0"/>
        <v>198</v>
      </c>
      <c r="I44" s="4">
        <f t="shared" si="5"/>
        <v>0.6129797326433808</v>
      </c>
      <c r="J44" s="4">
        <f t="shared" si="6"/>
        <v>0.3870202673566192</v>
      </c>
      <c r="K44" s="3">
        <f t="shared" si="7"/>
        <v>0.6139639639639639</v>
      </c>
      <c r="L44" s="3">
        <f t="shared" si="8"/>
        <v>0.38603603603603603</v>
      </c>
      <c r="M44" s="7">
        <v>112</v>
      </c>
      <c r="N44" s="7">
        <v>68</v>
      </c>
      <c r="O44" s="7">
        <v>5</v>
      </c>
      <c r="P44" s="7">
        <v>13</v>
      </c>
      <c r="Q44" s="3">
        <f t="shared" si="9"/>
        <v>0.6222222222222222</v>
      </c>
      <c r="R44" s="3">
        <f t="shared" si="10"/>
        <v>0.37777777777777777</v>
      </c>
      <c r="S44" s="3">
        <f t="shared" si="13"/>
        <v>0.2777777777777778</v>
      </c>
      <c r="T44" s="3">
        <f t="shared" si="14"/>
        <v>0.7222222222222222</v>
      </c>
      <c r="U44" s="4">
        <f t="shared" si="11"/>
        <v>0.6888888888888889</v>
      </c>
      <c r="V44" s="5">
        <f aca="true" t="shared" si="15" ref="V44:V49">(K44-S44)*2</f>
        <v>0.6723723723723722</v>
      </c>
      <c r="W44" s="7"/>
      <c r="X44" s="7"/>
    </row>
    <row r="45" spans="1:24" ht="11.25">
      <c r="A45" s="2" t="s">
        <v>39</v>
      </c>
      <c r="B45" s="2">
        <v>4328</v>
      </c>
      <c r="C45" s="2">
        <v>1774</v>
      </c>
      <c r="D45" s="2">
        <f t="shared" si="12"/>
        <v>3599</v>
      </c>
      <c r="E45" s="2">
        <f t="shared" si="4"/>
        <v>1464</v>
      </c>
      <c r="F45" s="24">
        <v>729</v>
      </c>
      <c r="G45" s="24">
        <v>310</v>
      </c>
      <c r="H45" s="2">
        <f t="shared" si="0"/>
        <v>1039</v>
      </c>
      <c r="I45" s="4">
        <f t="shared" si="5"/>
        <v>0.7092756473287447</v>
      </c>
      <c r="J45" s="4">
        <f t="shared" si="6"/>
        <v>0.29072435267125535</v>
      </c>
      <c r="K45" s="3">
        <f t="shared" si="7"/>
        <v>0.7108433734939759</v>
      </c>
      <c r="L45" s="3">
        <f t="shared" si="8"/>
        <v>0.2891566265060241</v>
      </c>
      <c r="M45" s="7">
        <v>351</v>
      </c>
      <c r="N45" s="7">
        <v>156</v>
      </c>
      <c r="O45" s="7">
        <v>385</v>
      </c>
      <c r="P45" s="7">
        <v>157</v>
      </c>
      <c r="Q45" s="3">
        <f t="shared" si="9"/>
        <v>0.6923076923076923</v>
      </c>
      <c r="R45" s="3">
        <f t="shared" si="10"/>
        <v>0.3076923076923077</v>
      </c>
      <c r="S45" s="3">
        <f t="shared" si="13"/>
        <v>0.7103321033210332</v>
      </c>
      <c r="T45" s="3">
        <f t="shared" si="14"/>
        <v>0.2896678966789668</v>
      </c>
      <c r="U45" s="4">
        <f t="shared" si="11"/>
        <v>-0.036048822026681915</v>
      </c>
      <c r="V45" s="3">
        <f t="shared" si="15"/>
        <v>0.0010225403458852256</v>
      </c>
      <c r="W45" s="7"/>
      <c r="X45" s="7"/>
    </row>
    <row r="46" spans="1:24" ht="11.25">
      <c r="A46" s="2" t="s">
        <v>40</v>
      </c>
      <c r="B46" s="2">
        <v>2338</v>
      </c>
      <c r="C46" s="2">
        <v>1396</v>
      </c>
      <c r="D46" s="2">
        <f t="shared" si="12"/>
        <v>2156</v>
      </c>
      <c r="E46" s="2">
        <f t="shared" si="4"/>
        <v>1263</v>
      </c>
      <c r="F46" s="2">
        <v>182</v>
      </c>
      <c r="G46" s="2">
        <v>133</v>
      </c>
      <c r="H46" s="2">
        <f t="shared" si="0"/>
        <v>315</v>
      </c>
      <c r="I46" s="4">
        <f t="shared" si="5"/>
        <v>0.6261381896089984</v>
      </c>
      <c r="J46" s="4">
        <f t="shared" si="6"/>
        <v>0.3738618103910016</v>
      </c>
      <c r="K46" s="3">
        <f t="shared" si="7"/>
        <v>0.6305937408599006</v>
      </c>
      <c r="L46" s="3">
        <f t="shared" si="8"/>
        <v>0.36940625914009945</v>
      </c>
      <c r="M46" s="7">
        <v>135</v>
      </c>
      <c r="N46" s="7">
        <v>87</v>
      </c>
      <c r="O46" s="7">
        <v>47</v>
      </c>
      <c r="P46" s="7">
        <v>46</v>
      </c>
      <c r="Q46" s="3">
        <f t="shared" si="9"/>
        <v>0.6081081081081081</v>
      </c>
      <c r="R46" s="3">
        <f t="shared" si="10"/>
        <v>0.3918918918918919</v>
      </c>
      <c r="S46" s="3">
        <f t="shared" si="13"/>
        <v>0.5053763440860215</v>
      </c>
      <c r="T46" s="3">
        <f t="shared" si="14"/>
        <v>0.4946236559139785</v>
      </c>
      <c r="U46" s="4">
        <f t="shared" si="11"/>
        <v>0.20546352804417323</v>
      </c>
      <c r="V46" s="17">
        <f t="shared" si="15"/>
        <v>0.2504347935477582</v>
      </c>
      <c r="W46" s="7"/>
      <c r="X46" s="7"/>
    </row>
    <row r="47" spans="1:24" ht="11.25">
      <c r="A47" s="2" t="s">
        <v>41</v>
      </c>
      <c r="B47" s="2">
        <v>3368</v>
      </c>
      <c r="C47" s="2">
        <v>1849</v>
      </c>
      <c r="D47" s="2">
        <f t="shared" si="12"/>
        <v>3138</v>
      </c>
      <c r="E47" s="2">
        <f t="shared" si="4"/>
        <v>1651</v>
      </c>
      <c r="F47" s="2">
        <v>230</v>
      </c>
      <c r="G47" s="2">
        <v>198</v>
      </c>
      <c r="H47" s="2">
        <f t="shared" si="0"/>
        <v>428</v>
      </c>
      <c r="I47" s="4">
        <f t="shared" si="5"/>
        <v>0.6455817519647307</v>
      </c>
      <c r="J47" s="4">
        <f t="shared" si="6"/>
        <v>0.35441824803526933</v>
      </c>
      <c r="K47" s="3">
        <f t="shared" si="7"/>
        <v>0.655251618291919</v>
      </c>
      <c r="L47" s="3">
        <f t="shared" si="8"/>
        <v>0.34474838170808103</v>
      </c>
      <c r="M47" s="7">
        <v>188</v>
      </c>
      <c r="N47" s="7">
        <v>136</v>
      </c>
      <c r="O47" s="7">
        <v>42</v>
      </c>
      <c r="P47" s="7">
        <v>62</v>
      </c>
      <c r="Q47" s="3">
        <f t="shared" si="9"/>
        <v>0.5802469135802469</v>
      </c>
      <c r="R47" s="3">
        <f t="shared" si="10"/>
        <v>0.41975308641975306</v>
      </c>
      <c r="S47" s="3">
        <f t="shared" si="13"/>
        <v>0.40384615384615385</v>
      </c>
      <c r="T47" s="3">
        <f t="shared" si="14"/>
        <v>0.5961538461538461</v>
      </c>
      <c r="U47" s="4">
        <f t="shared" si="11"/>
        <v>0.35280151946818616</v>
      </c>
      <c r="V47" s="5">
        <f t="shared" si="15"/>
        <v>0.5028109288915303</v>
      </c>
      <c r="W47" s="7"/>
      <c r="X47" s="7"/>
    </row>
    <row r="48" spans="1:24" ht="11.25">
      <c r="A48" s="2" t="s">
        <v>42</v>
      </c>
      <c r="B48" s="2">
        <v>1932</v>
      </c>
      <c r="C48" s="2">
        <v>1697</v>
      </c>
      <c r="D48" s="2">
        <f t="shared" si="12"/>
        <v>1824</v>
      </c>
      <c r="E48" s="2">
        <f t="shared" si="4"/>
        <v>1555</v>
      </c>
      <c r="F48" s="2">
        <v>108</v>
      </c>
      <c r="G48" s="2">
        <v>142</v>
      </c>
      <c r="H48" s="2">
        <f t="shared" si="0"/>
        <v>250</v>
      </c>
      <c r="I48" s="4">
        <f t="shared" si="5"/>
        <v>0.5323780655828052</v>
      </c>
      <c r="J48" s="4">
        <f t="shared" si="6"/>
        <v>0.4676219344171948</v>
      </c>
      <c r="K48" s="3">
        <f t="shared" si="7"/>
        <v>0.5398046759396271</v>
      </c>
      <c r="L48" s="3">
        <f t="shared" si="8"/>
        <v>0.4601953240603729</v>
      </c>
      <c r="M48" s="7">
        <v>48</v>
      </c>
      <c r="N48" s="7">
        <v>68</v>
      </c>
      <c r="O48" s="7">
        <v>60</v>
      </c>
      <c r="P48" s="7">
        <v>74</v>
      </c>
      <c r="Q48" s="3">
        <f t="shared" si="9"/>
        <v>0.41379310344827586</v>
      </c>
      <c r="R48" s="3">
        <f t="shared" si="10"/>
        <v>0.5862068965517241</v>
      </c>
      <c r="S48" s="3">
        <f t="shared" si="13"/>
        <v>0.44776119402985076</v>
      </c>
      <c r="T48" s="3">
        <f t="shared" si="14"/>
        <v>0.5522388059701493</v>
      </c>
      <c r="U48" s="4">
        <f t="shared" si="11"/>
        <v>-0.06793618116314981</v>
      </c>
      <c r="V48" s="17">
        <f t="shared" si="15"/>
        <v>0.1840869638195527</v>
      </c>
      <c r="W48" s="7"/>
      <c r="X48" s="7"/>
    </row>
    <row r="49" spans="1:24" ht="11.25">
      <c r="A49" s="6" t="s">
        <v>44</v>
      </c>
      <c r="B49" s="2">
        <f>SUM(B3:B48)</f>
        <v>100362</v>
      </c>
      <c r="C49" s="2">
        <f>SUM(C3:C48)</f>
        <v>69853</v>
      </c>
      <c r="D49" s="2">
        <f t="shared" si="12"/>
        <v>93598</v>
      </c>
      <c r="E49" s="2">
        <f t="shared" si="4"/>
        <v>63303</v>
      </c>
      <c r="F49" s="2">
        <f>SUM(F3:F48)</f>
        <v>6764</v>
      </c>
      <c r="G49" s="2">
        <f>SUM(G3:G48)</f>
        <v>6550</v>
      </c>
      <c r="H49" s="2">
        <f t="shared" si="0"/>
        <v>13314</v>
      </c>
      <c r="I49" s="4">
        <f>B49/(B49+C49)</f>
        <v>0.5896190112504773</v>
      </c>
      <c r="J49" s="4">
        <f>C49/(C49+B49)</f>
        <v>0.41038098874952267</v>
      </c>
      <c r="K49" s="3">
        <f t="shared" si="7"/>
        <v>0.5965417683762373</v>
      </c>
      <c r="L49" s="3">
        <f t="shared" si="8"/>
        <v>0.40345823162376276</v>
      </c>
      <c r="M49" s="7">
        <f>SUM(M3:M48)</f>
        <v>4196</v>
      </c>
      <c r="N49" s="7">
        <f>SUM(N3:N48)</f>
        <v>3450</v>
      </c>
      <c r="O49" s="7">
        <f>SUM(O3:O48)</f>
        <v>2614</v>
      </c>
      <c r="P49" s="7">
        <f>SUM(P3:P48)</f>
        <v>3144</v>
      </c>
      <c r="Q49" s="3">
        <f t="shared" si="9"/>
        <v>0.5487836777399948</v>
      </c>
      <c r="R49" s="3">
        <f t="shared" si="10"/>
        <v>0.45121632226000524</v>
      </c>
      <c r="S49" s="3">
        <f t="shared" si="13"/>
        <v>0.45397707537339355</v>
      </c>
      <c r="T49" s="3">
        <f t="shared" si="14"/>
        <v>0.5460229246266065</v>
      </c>
      <c r="U49" s="4">
        <f t="shared" si="11"/>
        <v>0.18961320473320253</v>
      </c>
      <c r="V49" s="3">
        <f t="shared" si="15"/>
        <v>0.2851293860056875</v>
      </c>
      <c r="W49" s="7"/>
      <c r="X49" s="7"/>
    </row>
    <row r="50" spans="6:22" ht="11.25">
      <c r="F50" s="24" t="s">
        <v>61</v>
      </c>
      <c r="U50" s="25"/>
      <c r="V50" s="26" t="s">
        <v>65</v>
      </c>
    </row>
  </sheetData>
  <sheetProtection/>
  <mergeCells count="9">
    <mergeCell ref="O1:P1"/>
    <mergeCell ref="M1:N1"/>
    <mergeCell ref="S1:T1"/>
    <mergeCell ref="Q1:R1"/>
    <mergeCell ref="B1:C1"/>
    <mergeCell ref="I1:J1"/>
    <mergeCell ref="D1:E1"/>
    <mergeCell ref="K1:L1"/>
    <mergeCell ref="F1:H1"/>
  </mergeCells>
  <printOptions/>
  <pageMargins left="0.25" right="0.25" top="0.5" bottom="0.3" header="0.3" footer="0.3"/>
  <pageSetup horizontalDpi="600" verticalDpi="600" orientation="landscape" r:id="rId1"/>
  <headerFooter>
    <oddHeader>&amp;CSOUTH CAROLINA 2010 U.S. SENATE DEMOCRATIC PRIMARY ABSENTEE ANALYSIS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Case/Mate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Favorito</dc:creator>
  <cp:keywords/>
  <dc:description/>
  <cp:lastModifiedBy>Garland Favorito</cp:lastModifiedBy>
  <cp:lastPrinted>2010-07-02T11:27:52Z</cp:lastPrinted>
  <dcterms:created xsi:type="dcterms:W3CDTF">2010-06-14T21:14:19Z</dcterms:created>
  <dcterms:modified xsi:type="dcterms:W3CDTF">2010-07-17T12:48:19Z</dcterms:modified>
  <cp:category/>
  <cp:version/>
  <cp:contentType/>
  <cp:contentStatus/>
</cp:coreProperties>
</file>